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Revenue Build" sheetId="3" state="visible" r:id="rId3"/>
    <sheet xmlns:r="http://schemas.openxmlformats.org/officeDocument/2006/relationships" name="IS" sheetId="4" state="visible" r:id="rId4"/>
    <sheet xmlns:r="http://schemas.openxmlformats.org/officeDocument/2006/relationships" name="BS" sheetId="5" state="visible" r:id="rId5"/>
    <sheet xmlns:r="http://schemas.openxmlformats.org/officeDocument/2006/relationships" name="CF" sheetId="6" state="visible" r:id="rId6"/>
    <sheet xmlns:r="http://schemas.openxmlformats.org/officeDocument/2006/relationships" name="KPIs" sheetId="7" state="visible" r:id="rId7"/>
    <sheet xmlns:r="http://schemas.openxmlformats.org/officeDocument/2006/relationships" name="Benchmarks &amp; Sources" sheetId="8" state="visible" r:id="rId8"/>
    <sheet xmlns:r="http://schemas.openxmlformats.org/officeDocument/2006/relationships" name="Use of Funds" sheetId="9" state="visible" r:id="rId9"/>
    <sheet xmlns:r="http://schemas.openxmlformats.org/officeDocument/2006/relationships" name="Funding" sheetId="10" state="visible" r:id="rId10"/>
    <sheet xmlns:r="http://schemas.openxmlformats.org/officeDocument/2006/relationships" name="Exec Summary" sheetId="11" state="visible" r:id="rId11"/>
    <sheet xmlns:r="http://schemas.openxmlformats.org/officeDocument/2006/relationships" name="Budge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;(#,##0)"/>
    <numFmt numFmtId="165" formatCode="$#,##0"/>
    <numFmt numFmtId="166" formatCode="0.0&quot;x&quot;"/>
    <numFmt numFmtId="167" formatCode="0.0"/>
    <numFmt numFmtId="168" formatCode="yyyy-mm-dd"/>
  </numFmts>
  <fonts count="20">
    <font>
      <name val="Calibri"/>
      <family val="2"/>
      <color theme="1"/>
      <sz val="11"/>
      <scheme val="minor"/>
    </font>
    <font>
      <name val="Calibri"/>
      <b val="1"/>
      <sz val="13"/>
    </font>
    <font>
      <i val="1"/>
      <color rgb="006E6E73"/>
      <sz val="9"/>
    </font>
    <font>
      <b val="1"/>
    </font>
    <font/>
    <font>
      <b val="1"/>
      <color rgb="001F2A44"/>
      <sz val="12"/>
    </font>
    <font>
      <i val="1"/>
      <color rgb="00808080"/>
      <sz val="9"/>
    </font>
    <font>
      <b val="1"/>
      <color rgb="003C6098"/>
      <sz val="10"/>
    </font>
    <font>
      <i val="1"/>
      <color rgb="007A7A7A"/>
      <sz val="9"/>
    </font>
    <font>
      <b val="1"/>
      <color rgb="001F2A44"/>
      <sz val="16"/>
    </font>
    <font>
      <b val="1"/>
      <color rgb="003C6098"/>
      <sz val="11"/>
    </font>
    <font>
      <sz val="10"/>
    </font>
    <font>
      <b val="1"/>
      <color rgb="003C6098"/>
      <sz val="12"/>
    </font>
    <font>
      <b val="1"/>
      <color rgb="001F2A44"/>
      <sz val="13"/>
    </font>
    <font>
      <b val="1"/>
      <color rgb="00FFFFFF"/>
      <sz val="10"/>
    </font>
    <font>
      <color rgb="003C6098"/>
      <sz val="9"/>
      <u val="single"/>
    </font>
    <font>
      <b val="1"/>
      <color rgb="003C6098"/>
      <sz val="8"/>
    </font>
    <font>
      <b val="1"/>
      <color rgb="007A7A7A"/>
      <sz val="8"/>
    </font>
    <font>
      <i val="1"/>
      <color rgb="00B0895A"/>
      <sz val="7"/>
    </font>
    <font>
      <sz val="9"/>
    </font>
  </fonts>
  <fills count="9">
    <fill>
      <patternFill/>
    </fill>
    <fill>
      <patternFill patternType="gray125"/>
    </fill>
    <fill>
      <patternFill patternType="solid">
        <fgColor rgb="00F0EEE6"/>
      </patternFill>
    </fill>
    <fill>
      <patternFill patternType="solid">
        <fgColor rgb="00EAF1F9"/>
      </patternFill>
    </fill>
    <fill>
      <patternFill patternType="solid">
        <fgColor rgb="004E7CB8"/>
      </patternFill>
    </fill>
    <fill>
      <patternFill patternType="solid">
        <fgColor rgb="00E4EFE2"/>
      </patternFill>
    </fill>
    <fill>
      <patternFill patternType="solid">
        <fgColor rgb="00F0EEE8"/>
      </patternFill>
    </fill>
    <fill>
      <patternFill patternType="solid">
        <fgColor rgb="00E3ECF6"/>
      </patternFill>
    </fill>
    <fill>
      <patternFill patternType="solid">
        <fgColor rgb="00D3E1F1"/>
      </patternFill>
    </fill>
  </fills>
  <borders count="3">
    <border>
      <left/>
      <right/>
      <top/>
      <bottom/>
      <diagonal/>
    </border>
    <border>
      <bottom style="medium">
        <color rgb="008A867C"/>
      </bottom>
    </border>
    <border>
      <top style="thin">
        <color rgb="00D9D5CC"/>
      </top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2" borderId="1" pivotButton="0" quotePrefix="0" xfId="0"/>
    <xf numFmtId="0" fontId="3" fillId="2" borderId="1" applyAlignment="1" pivotButton="0" quotePrefix="0" xfId="0">
      <alignment horizontal="right"/>
    </xf>
    <xf numFmtId="0" fontId="4" fillId="0" borderId="0" pivotButton="0" quotePrefix="0" xfId="0"/>
    <xf numFmtId="164" fontId="4" fillId="0" borderId="0" applyAlignment="1" pivotButton="0" quotePrefix="0" xfId="0">
      <alignment horizontal="right"/>
    </xf>
    <xf numFmtId="0" fontId="3" fillId="0" borderId="2" pivotButton="0" quotePrefix="0" xfId="0"/>
    <xf numFmtId="164" fontId="3" fillId="0" borderId="2" applyAlignment="1" pivotButton="0" quotePrefix="0" xfId="0">
      <alignment horizontal="right"/>
    </xf>
    <xf numFmtId="9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right"/>
    </xf>
    <xf numFmtId="0" fontId="3" fillId="0" borderId="0" pivotButton="0" quotePrefix="0" xfId="0"/>
    <xf numFmtId="164" fontId="3" fillId="0" borderId="0" applyAlignment="1" pivotButton="0" quotePrefix="0" xfId="0">
      <alignment horizontal="right"/>
    </xf>
    <xf numFmtId="9" fontId="0" fillId="0" borderId="0" applyAlignment="1" pivotButton="0" quotePrefix="0" xfId="0">
      <alignment horizontal="right"/>
    </xf>
    <xf numFmtId="0" fontId="3" fillId="3" borderId="0" pivotButton="0" quotePrefix="0" xfId="0"/>
    <xf numFmtId="164" fontId="3" fillId="3" borderId="0" applyAlignment="1" pivotButton="0" quotePrefix="0" xfId="0">
      <alignment horizontal="right"/>
    </xf>
    <xf numFmtId="0" fontId="0" fillId="3" borderId="0" pivotButton="0" quotePrefix="0" xfId="0"/>
    <xf numFmtId="164" fontId="0" fillId="3" borderId="0" applyAlignment="1" pivotButton="0" quotePrefix="0" xfId="0">
      <alignment horizontal="right"/>
    </xf>
    <xf numFmtId="0" fontId="8" fillId="0" borderId="0" pivotButton="0" quotePrefix="0" xfId="0"/>
    <xf numFmtId="0" fontId="3" fillId="3" borderId="2" pivotButton="0" quotePrefix="0" xfId="0"/>
    <xf numFmtId="164" fontId="3" fillId="3" borderId="2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17" fontId="0" fillId="0" borderId="0" pivotButton="0" quotePrefix="0" xfId="0"/>
    <xf numFmtId="164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center"/>
    </xf>
    <xf numFmtId="0" fontId="13" fillId="0" borderId="0" pivotButton="0" quotePrefix="0" xfId="0"/>
    <xf numFmtId="0" fontId="7" fillId="0" borderId="0" pivotButton="0" quotePrefix="0" xfId="0"/>
    <xf numFmtId="0" fontId="7" fillId="3" borderId="0" applyAlignment="1" pivotButton="0" quotePrefix="0" xfId="0">
      <alignment horizontal="right"/>
    </xf>
    <xf numFmtId="0" fontId="11" fillId="0" borderId="0" pivotButton="0" quotePrefix="0" xfId="0"/>
    <xf numFmtId="165" fontId="0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3" fontId="0" fillId="0" borderId="0" applyAlignment="1" pivotButton="0" quotePrefix="0" xfId="0">
      <alignment horizontal="right"/>
    </xf>
    <xf numFmtId="3" fontId="3" fillId="0" borderId="0" applyAlignment="1" pivotButton="0" quotePrefix="0" xfId="0">
      <alignment horizontal="right"/>
    </xf>
    <xf numFmtId="166" fontId="0" fillId="0" borderId="0" applyAlignment="1" pivotButton="0" quotePrefix="0" xfId="0">
      <alignment horizontal="right"/>
    </xf>
    <xf numFmtId="0" fontId="11" fillId="3" borderId="0" pivotButton="0" quotePrefix="0" xfId="0"/>
    <xf numFmtId="165" fontId="3" fillId="3" borderId="0" applyAlignment="1" pivotButton="0" quotePrefix="0" xfId="0">
      <alignment horizontal="right"/>
    </xf>
    <xf numFmtId="166" fontId="3" fillId="3" borderId="0" applyAlignment="1" pivotButton="0" quotePrefix="0" xfId="0">
      <alignment horizontal="right"/>
    </xf>
    <xf numFmtId="167" fontId="0" fillId="0" borderId="0" applyAlignment="1" pivotButton="0" quotePrefix="0" xfId="0">
      <alignment horizontal="right"/>
    </xf>
    <xf numFmtId="164" fontId="3" fillId="3" borderId="0" pivotButton="0" quotePrefix="0" xfId="0"/>
    <xf numFmtId="9" fontId="3" fillId="3" borderId="0" pivotButton="0" quotePrefix="0" xfId="0"/>
    <xf numFmtId="164" fontId="3" fillId="0" borderId="0" pivotButton="0" quotePrefix="0" xfId="0"/>
    <xf numFmtId="0" fontId="11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horizontal="right"/>
    </xf>
    <xf numFmtId="0" fontId="8" fillId="0" borderId="0" applyAlignment="1" pivotButton="0" quotePrefix="0" xfId="0">
      <alignment vertical="top" wrapText="1"/>
    </xf>
    <xf numFmtId="0" fontId="14" fillId="4" borderId="0" applyAlignment="1" pivotButton="0" quotePrefix="0" xfId="0">
      <alignment vertical="center"/>
    </xf>
    <xf numFmtId="0" fontId="0" fillId="5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14" fillId="4" borderId="0" pivotButton="0" quotePrefix="0" xfId="0"/>
    <xf numFmtId="0" fontId="15" fillId="0" borderId="0" applyAlignment="1" pivotButton="0" quotePrefix="0" xfId="0">
      <alignment vertical="top" wrapText="1"/>
    </xf>
    <xf numFmtId="0" fontId="16" fillId="0" borderId="0" pivotButton="0" quotePrefix="0" xfId="0"/>
    <xf numFmtId="17" fontId="16" fillId="6" borderId="0" applyAlignment="1" pivotButton="0" quotePrefix="0" xfId="0">
      <alignment horizontal="center"/>
    </xf>
    <xf numFmtId="17" fontId="16" fillId="7" borderId="0" applyAlignment="1" pivotButton="0" quotePrefix="0" xfId="0">
      <alignment horizontal="center"/>
    </xf>
    <xf numFmtId="17" fontId="16" fillId="8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17" fillId="0" borderId="0" pivotButton="0" quotePrefix="0" xfId="0"/>
    <xf numFmtId="0" fontId="18" fillId="0" borderId="0" applyAlignment="1" pivotButton="0" quotePrefix="0" xfId="0">
      <alignment vertical="top" wrapText="1"/>
    </xf>
    <xf numFmtId="0" fontId="1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Relationships xmlns="http://schemas.openxmlformats.org/package/2006/relationships"><Relationship Type="http://schemas.openxmlformats.org/officeDocument/2006/relationships/hyperlink" Target="https://a16z.com/16-startup-metrics/" TargetMode="External" Id="rId1"/><Relationship Type="http://schemas.openxmlformats.org/officeDocument/2006/relationships/hyperlink" Target="https://a16z.com/why-do-investors-care-so-much-about-ltvcac/" TargetMode="External" Id="rId2"/><Relationship Type="http://schemas.openxmlformats.org/officeDocument/2006/relationships/hyperlink" Target="https://a16z.com/moats-before-gross-margins/" TargetMode="External" Id="rId3"/><Relationship Type="http://schemas.openxmlformats.org/officeDocument/2006/relationships/hyperlink" Target="https://www.bvp.com/atlas/cloud-computing-metrics" TargetMode="External" Id="rId4"/><Relationship Type="http://schemas.openxmlformats.org/officeDocument/2006/relationships/hyperlink" Target="https://www.bvp.com/atlas/state-of-the-cloud-2023" TargetMode="External" Id="rId5"/><Relationship Type="http://schemas.openxmlformats.org/officeDocument/2006/relationships/hyperlink" Target="https://sacks.substack.com/p/the-burn-multiple-51a7e43cb200" TargetMode="External" Id="rId6"/><Relationship Type="http://schemas.openxmlformats.org/officeDocument/2006/relationships/hyperlink" Target="https://www.wallstreetprep.com/knowledge/rule-of-40/" TargetMode="External" Id="rId7"/><Relationship Type="http://schemas.openxmlformats.org/officeDocument/2006/relationships/hyperlink" Target="https://www.ycombinator.com/library/8I-managing-startup-finances" TargetMode="External" Id="rId8"/><Relationship Type="http://schemas.openxmlformats.org/officeDocument/2006/relationships/hyperlink" Target="https://www.saas-capital.com/research/private-saas-company-growth-rate-benchmarks/" TargetMode="External" Id="rId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7" t="inlineStr">
        <is>
          <t>Ambient Intelligence Inc.</t>
        </is>
      </c>
    </row>
    <row r="2">
      <c r="A2" s="28" t="inlineStr">
        <is>
          <t>Detailed Financial Model  ·  FY2026–2030</t>
        </is>
      </c>
    </row>
    <row r="3">
      <c r="A3" s="11" t="inlineStr">
        <is>
          <t>Ella AI Nurse Assistant — contactless-radar senior-care monitoring</t>
        </is>
      </c>
    </row>
    <row r="5">
      <c r="A5" s="29" t="inlineStr">
        <is>
          <t>Basis of presentation</t>
        </is>
      </c>
    </row>
    <row r="6">
      <c r="A6" s="30" t="inlineStr">
        <is>
          <t>All figures in USD thousands ($000s) unless noted. FY = calendar year. Statements are driver-based; see Assumptions.</t>
        </is>
      </c>
    </row>
    <row r="8">
      <c r="A8" s="29" t="inlineStr">
        <is>
          <t>Contents</t>
        </is>
      </c>
    </row>
    <row r="9">
      <c r="A9" s="31" t="inlineStr">
        <is>
          <t>Overview  ·  Assumptions  ·  Revenue Build  ·  Income Statement (IS)  ·  Balance Sheet (BS)  ·  Cash Flow (CF)  ·  KPIs  ·  Use of Funds  ·  Funding  ·  Exec Summary  ·  Budget</t>
        </is>
      </c>
    </row>
    <row r="11">
      <c r="A11" s="29" t="inlineStr">
        <is>
          <t>Headline (FY2030)</t>
        </is>
      </c>
      <c r="C11" s="32" t="inlineStr">
        <is>
          <t>$50.0M</t>
        </is>
      </c>
      <c r="D11" s="32" t="inlineStr">
        <is>
          <t>42,088</t>
        </is>
      </c>
      <c r="E11" s="32" t="inlineStr">
        <is>
          <t>90%</t>
        </is>
      </c>
    </row>
    <row r="12">
      <c r="C12" s="32" t="inlineStr">
        <is>
          <t>2028</t>
        </is>
      </c>
      <c r="D12" s="32" t="inlineStr">
        <is>
          <t>216%</t>
        </is>
      </c>
      <c r="E12" s="32" t="inlineStr">
        <is>
          <t>$7.75M</t>
        </is>
      </c>
    </row>
    <row r="13">
      <c r="A13" s="29" t="inlineStr">
        <is>
          <t>Methodology &amp; frameworks</t>
        </is>
      </c>
    </row>
    <row r="14">
      <c r="A14" s="30" t="inlineStr">
        <is>
          <t>Unit economics and KPIs follow standard venture frameworks: a16z SaaS metrics, the Rule of 40, and burn multiple (Craft Ventures / D. Sacks). Revenue is built bottoms-up (residents × ARPU) and reconciles to the income statement.</t>
        </is>
      </c>
    </row>
    <row r="16">
      <c r="A16" s="29" t="inlineStr">
        <is>
          <t>Capital &amp; bridge note</t>
        </is>
      </c>
    </row>
    <row r="17">
      <c r="A17" s="30" t="inlineStr">
        <is>
          <t>Capital to reach cash-flow breakeven is ~$1.4M; the $7.75M plan funds faster scale, device inventory, FDA Class II work, and multi-site sales. FY2026 ends ≈ break-even (−$25K): $500K pre-seed + $100K gener8tor vs. $525K loss + $100K CapEx — a timing bridge to the 2027 round.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44" customWidth="1" min="1" max="1"/>
    <col width="11" customWidth="1" min="2" max="2"/>
    <col width="9" customWidth="1" min="3" max="3"/>
    <col width="16" customWidth="1" min="4" max="4"/>
    <col width="42" customWidth="1" min="5" max="5"/>
  </cols>
  <sheetData>
    <row r="1">
      <c r="A1" s="33" t="inlineStr">
        <is>
          <t>Funding &amp; Sources of Capital</t>
        </is>
      </c>
    </row>
    <row r="2">
      <c r="A2" s="11" t="inlineStr">
        <is>
          <t>USD thousands</t>
        </is>
      </c>
    </row>
    <row r="4">
      <c r="A4" s="34" t="inlineStr">
        <is>
          <t>Source / instrument</t>
        </is>
      </c>
      <c r="B4" s="35" t="inlineStr">
        <is>
          <t>Amount</t>
        </is>
      </c>
      <c r="C4" s="35" t="inlineStr">
        <is>
          <t>Year</t>
        </is>
      </c>
      <c r="D4" s="35" t="inlineStr">
        <is>
          <t>Type</t>
        </is>
      </c>
      <c r="E4" s="35" t="inlineStr">
        <is>
          <t>Use of capital</t>
        </is>
      </c>
    </row>
    <row r="5">
      <c r="A5" s="49" t="inlineStr">
        <is>
          <t>MN Partnership for Biotech &amp; Med Genomics (UMN/Mayo/State)</t>
        </is>
      </c>
      <c r="B5" s="24" t="n">
        <v>248</v>
      </c>
      <c r="C5" s="50" t="inlineStr">
        <is>
          <t>2023–25</t>
        </is>
      </c>
      <c r="D5" s="36" t="inlineStr">
        <is>
          <t>Non-dilutive grant</t>
        </is>
      </c>
      <c r="E5" s="20" t="inlineStr">
        <is>
          <t>R&amp;D, prototyping, bench validation</t>
        </is>
      </c>
    </row>
    <row r="6">
      <c r="A6" s="49" t="inlineStr">
        <is>
          <t>gener8tor MSP accelerator</t>
        </is>
      </c>
      <c r="B6" s="24" t="n">
        <v>100</v>
      </c>
      <c r="C6" s="50" t="n">
        <v>2025</v>
      </c>
      <c r="D6" s="36" t="inlineStr">
        <is>
          <t>Equity</t>
        </is>
      </c>
      <c r="E6" s="20" t="inlineStr">
        <is>
          <t>Acceleration</t>
        </is>
      </c>
    </row>
    <row r="7">
      <c r="A7" s="49" t="inlineStr">
        <is>
          <t>Pre-seed (current raise)</t>
        </is>
      </c>
      <c r="B7" s="24" t="n">
        <v>500</v>
      </c>
      <c r="C7" s="50" t="n">
        <v>2026</v>
      </c>
      <c r="D7" s="36" t="inlineStr">
        <is>
          <t>SAFE / equity</t>
        </is>
      </c>
      <c r="E7" s="20" t="inlineStr">
        <is>
          <t>Validation → first paying facilities</t>
        </is>
      </c>
    </row>
    <row r="8">
      <c r="A8" s="49" t="inlineStr">
        <is>
          <t>Seed (follow-on)</t>
        </is>
      </c>
      <c r="B8" s="24" t="n">
        <v>2000</v>
      </c>
      <c r="C8" s="50" t="n">
        <v>2027</v>
      </c>
      <c r="D8" s="36" t="inlineStr">
        <is>
          <t>Equity</t>
        </is>
      </c>
      <c r="E8" s="20" t="inlineStr">
        <is>
          <t>Clinical validation, FDA Class II, inventory</t>
        </is>
      </c>
    </row>
    <row r="9">
      <c r="A9" s="49" t="inlineStr">
        <is>
          <t>Series A (follow-on)</t>
        </is>
      </c>
      <c r="B9" s="24" t="n">
        <v>5000</v>
      </c>
      <c r="C9" s="50" t="n">
        <v>2028</v>
      </c>
      <c r="D9" s="36" t="inlineStr">
        <is>
          <t>Equity</t>
        </is>
      </c>
      <c r="E9" s="20" t="inlineStr">
        <is>
          <t>Multi-site sales expansion, scale</t>
        </is>
      </c>
    </row>
    <row r="11">
      <c r="A11" s="13" t="inlineStr">
        <is>
          <t>Total capital raised (all sources)</t>
        </is>
      </c>
      <c r="B11" s="46" t="n">
        <v>7848</v>
      </c>
    </row>
    <row r="12">
      <c r="A12" s="36" t="inlineStr">
        <is>
          <t xml:space="preserve">  of which non-dilutive</t>
        </is>
      </c>
      <c r="B12" s="24" t="n">
        <v>248</v>
      </c>
    </row>
    <row r="13">
      <c r="A13" s="36" t="inlineStr">
        <is>
          <t xml:space="preserve">  cumulative capital ‘ask’ (deck)</t>
        </is>
      </c>
      <c r="B13" s="24" t="n">
        <v>7750</v>
      </c>
    </row>
    <row r="15">
      <c r="A15" s="30" t="inlineStr">
        <is>
          <t>Ownership cap table (share counts / % by holder) can be added on request — pre-seed instrument (SAFE vs priced) and valuation drive the splits.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0" t="inlineStr">
        <is>
          <t>Ambient Intelligence Inc. — Financial Summary (Executive Summary)</t>
        </is>
      </c>
    </row>
    <row r="2">
      <c r="A2" s="11" t="inlineStr">
        <is>
          <t>USD thousands</t>
        </is>
      </c>
    </row>
    <row r="4">
      <c r="B4" s="23" t="n">
        <v>2023</v>
      </c>
      <c r="C4" s="23" t="n">
        <v>2024</v>
      </c>
      <c r="D4" s="23" t="n">
        <v>2025</v>
      </c>
      <c r="E4" s="23" t="n">
        <v>2026</v>
      </c>
      <c r="F4" s="23" t="n">
        <v>2027</v>
      </c>
      <c r="G4" s="23" t="n">
        <v>2028</v>
      </c>
      <c r="H4" s="23" t="n">
        <v>2029</v>
      </c>
      <c r="I4" s="23" t="n">
        <v>2030</v>
      </c>
    </row>
    <row r="5">
      <c r="A5" s="13" t="inlineStr">
        <is>
          <t>Total Revenue</t>
        </is>
      </c>
      <c r="B5" s="14" t="n">
        <v>0</v>
      </c>
      <c r="C5" s="14" t="n">
        <v>0</v>
      </c>
      <c r="D5" s="14" t="n">
        <v>0</v>
      </c>
      <c r="E5" s="14" t="n">
        <v>500</v>
      </c>
      <c r="F5" s="14" t="n">
        <v>3000</v>
      </c>
      <c r="G5" s="14" t="n">
        <v>10000</v>
      </c>
      <c r="H5" s="14" t="n">
        <v>25000</v>
      </c>
      <c r="I5" s="14" t="n">
        <v>50000</v>
      </c>
    </row>
    <row r="6">
      <c r="A6" t="inlineStr">
        <is>
          <t>Cost of Goods Sold</t>
        </is>
      </c>
      <c r="B6" s="24" t="n">
        <v>0</v>
      </c>
      <c r="C6" s="24" t="n">
        <v>0</v>
      </c>
      <c r="D6" s="24" t="n">
        <v>0</v>
      </c>
      <c r="E6" s="24" t="n">
        <v>-100</v>
      </c>
      <c r="F6" s="24" t="n">
        <v>-450</v>
      </c>
      <c r="G6" s="24" t="n">
        <v>-1000</v>
      </c>
      <c r="H6" s="24" t="n">
        <v>-2500</v>
      </c>
      <c r="I6" s="24" t="n">
        <v>-5000</v>
      </c>
    </row>
    <row r="7">
      <c r="A7" t="inlineStr">
        <is>
          <t xml:space="preserve">   Gross Margin</t>
        </is>
      </c>
      <c r="B7" s="15" t="n"/>
      <c r="C7" s="15" t="n"/>
      <c r="D7" s="15" t="n"/>
      <c r="E7" s="15" t="n">
        <v>0.8</v>
      </c>
      <c r="F7" s="15" t="n">
        <v>0.85</v>
      </c>
      <c r="G7" s="15" t="n">
        <v>0.9</v>
      </c>
      <c r="H7" s="15" t="n">
        <v>0.9</v>
      </c>
      <c r="I7" s="15" t="n">
        <v>0.9</v>
      </c>
    </row>
    <row r="8">
      <c r="A8" t="inlineStr">
        <is>
          <t>Admin &amp; Labor</t>
        </is>
      </c>
      <c r="B8" s="24" t="n">
        <v>-20</v>
      </c>
      <c r="C8" s="24" t="n">
        <v>-55</v>
      </c>
      <c r="D8" s="24" t="n">
        <v>-75</v>
      </c>
      <c r="E8" s="24" t="n">
        <v>-555</v>
      </c>
      <c r="F8" s="24" t="n">
        <v>-1600</v>
      </c>
      <c r="G8" s="24" t="n">
        <v>-3300</v>
      </c>
      <c r="H8" s="24" t="n">
        <v>-7800</v>
      </c>
      <c r="I8" s="24" t="n">
        <v>-14000</v>
      </c>
    </row>
    <row r="9">
      <c r="A9" t="inlineStr">
        <is>
          <t>All Other Expenses</t>
        </is>
      </c>
      <c r="B9" s="24" t="n">
        <v>-15</v>
      </c>
      <c r="C9" s="24" t="n">
        <v>-35</v>
      </c>
      <c r="D9" s="24" t="n">
        <v>-48</v>
      </c>
      <c r="E9" s="24" t="n">
        <v>-370</v>
      </c>
      <c r="F9" s="24" t="n">
        <v>-1100</v>
      </c>
      <c r="G9" s="24" t="n">
        <v>-2200</v>
      </c>
      <c r="H9" s="24" t="n">
        <v>-5200</v>
      </c>
      <c r="I9" s="24" t="n">
        <v>-9500</v>
      </c>
    </row>
    <row r="10">
      <c r="A10" s="16" t="inlineStr">
        <is>
          <t>Profit (Loss)</t>
        </is>
      </c>
      <c r="B10" s="17" t="n">
        <v>-35</v>
      </c>
      <c r="C10" s="17" t="n">
        <v>-90</v>
      </c>
      <c r="D10" s="17" t="n">
        <v>-123</v>
      </c>
      <c r="E10" s="17" t="n">
        <v>-525</v>
      </c>
      <c r="F10" s="17" t="n">
        <v>-150</v>
      </c>
      <c r="G10" s="17" t="n">
        <v>3500</v>
      </c>
      <c r="H10" s="17" t="n">
        <v>9500</v>
      </c>
      <c r="I10" s="17" t="n">
        <v>21500</v>
      </c>
    </row>
    <row r="11">
      <c r="A11" t="inlineStr">
        <is>
          <t>Capital Expenditures + W/C</t>
        </is>
      </c>
      <c r="B11" s="24" t="n">
        <v>0</v>
      </c>
      <c r="C11" s="24" t="n">
        <v>0</v>
      </c>
      <c r="D11" s="24" t="n">
        <v>0</v>
      </c>
      <c r="E11" s="24" t="n">
        <v>-100</v>
      </c>
      <c r="F11" s="24" t="n">
        <v>-400</v>
      </c>
      <c r="G11" s="24" t="n">
        <v>-1000</v>
      </c>
      <c r="H11" s="24" t="n">
        <v>-1500</v>
      </c>
      <c r="I11" s="24" t="n">
        <v>-2000</v>
      </c>
    </row>
    <row r="12">
      <c r="A12" t="inlineStr">
        <is>
          <t>Required Capital</t>
        </is>
      </c>
      <c r="B12" s="24" t="n">
        <v>35</v>
      </c>
      <c r="C12" s="24" t="n">
        <v>90</v>
      </c>
      <c r="D12" s="24" t="n">
        <v>123</v>
      </c>
      <c r="E12" s="24" t="n">
        <v>500</v>
      </c>
      <c r="F12" s="24" t="n">
        <v>2000</v>
      </c>
      <c r="G12" s="24" t="n">
        <v>5000</v>
      </c>
      <c r="H12" s="24" t="n">
        <v>0</v>
      </c>
      <c r="I12" s="24" t="n">
        <v>0</v>
      </c>
    </row>
    <row r="13">
      <c r="A13" s="13" t="inlineStr">
        <is>
          <t>Cumulative Required Capital</t>
        </is>
      </c>
      <c r="B13" s="14" t="n">
        <v>35</v>
      </c>
      <c r="C13" s="14" t="n">
        <v>125</v>
      </c>
      <c r="D13" s="14" t="n">
        <v>248</v>
      </c>
      <c r="E13" s="14" t="n">
        <v>748</v>
      </c>
      <c r="F13" s="14" t="n">
        <v>2750</v>
      </c>
      <c r="G13" s="14" t="n">
        <v>7750</v>
      </c>
      <c r="H13" s="14" t="n">
        <v>7750</v>
      </c>
      <c r="I13" s="14" t="n">
        <v>7750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A54"/>
  <sheetViews>
    <sheetView workbookViewId="0">
      <pane xSplit="2" ySplit="6" topLeftCell="C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6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2" customWidth="1" min="27" max="27"/>
  </cols>
  <sheetData>
    <row r="1">
      <c r="A1" s="33" t="inlineStr">
        <is>
          <t>Ambient Intelligence Inc. — Monthly Operating Budget</t>
        </is>
      </c>
    </row>
    <row r="2">
      <c r="A2" s="11" t="inlineStr">
        <is>
          <t>USD  ·  Apr 2026 – Mar 2028 (24 months)  ·  milestone-phased, aligned to the deck timeline</t>
        </is>
      </c>
    </row>
    <row r="4">
      <c r="B4" s="58" t="inlineStr">
        <is>
          <t>Month</t>
        </is>
      </c>
      <c r="C4" s="59" t="n">
        <v>46113</v>
      </c>
      <c r="D4" s="59" t="n">
        <v>46143</v>
      </c>
      <c r="E4" s="59" t="n">
        <v>46174</v>
      </c>
      <c r="F4" s="59" t="n">
        <v>46204</v>
      </c>
      <c r="G4" s="59" t="n">
        <v>46235</v>
      </c>
      <c r="H4" s="59" t="n">
        <v>46266</v>
      </c>
      <c r="I4" s="59" t="n">
        <v>46296</v>
      </c>
      <c r="J4" s="59" t="n">
        <v>46327</v>
      </c>
      <c r="K4" s="59" t="n">
        <v>46357</v>
      </c>
      <c r="L4" s="60" t="n">
        <v>46388</v>
      </c>
      <c r="M4" s="60" t="n">
        <v>46419</v>
      </c>
      <c r="N4" s="60" t="n">
        <v>46447</v>
      </c>
      <c r="O4" s="60" t="n">
        <v>46478</v>
      </c>
      <c r="P4" s="60" t="n">
        <v>46508</v>
      </c>
      <c r="Q4" s="60" t="n">
        <v>46539</v>
      </c>
      <c r="R4" s="60" t="n">
        <v>46569</v>
      </c>
      <c r="S4" s="60" t="n">
        <v>46600</v>
      </c>
      <c r="T4" s="60" t="n">
        <v>46631</v>
      </c>
      <c r="U4" s="60" t="n">
        <v>46661</v>
      </c>
      <c r="V4" s="60" t="n">
        <v>46692</v>
      </c>
      <c r="W4" s="60" t="n">
        <v>46722</v>
      </c>
      <c r="X4" s="61" t="n">
        <v>46753</v>
      </c>
      <c r="Y4" s="61" t="n">
        <v>46784</v>
      </c>
      <c r="Z4" s="61" t="n">
        <v>46813</v>
      </c>
      <c r="AA4" s="62" t="inlineStr">
        <is>
          <t>Total</t>
        </is>
      </c>
    </row>
    <row r="5">
      <c r="B5" s="20" t="inlineStr">
        <is>
          <t>Phase</t>
        </is>
      </c>
      <c r="C5" s="63" t="inlineStr">
        <is>
          <t>◄ Commercialize (2026)</t>
        </is>
      </c>
      <c r="L5" s="63" t="inlineStr">
        <is>
          <t>◄ Scale (2027)</t>
        </is>
      </c>
      <c r="X5" s="63" t="inlineStr">
        <is>
          <t>◄ Series A (2028) ►</t>
        </is>
      </c>
    </row>
    <row r="6">
      <c r="B6" s="20" t="inlineStr">
        <is>
          <t>Milestones</t>
        </is>
      </c>
      <c r="D6" s="64" t="inlineStr">
        <is>
          <t>Pre-seed $500K close</t>
        </is>
      </c>
      <c r="H6" s="64" t="inlineStr">
        <is>
          <t>First paying customer</t>
        </is>
      </c>
      <c r="K6" s="64" t="inlineStr">
        <is>
          <t>Year-end: ≈$500K ARR · 421 residents</t>
        </is>
      </c>
      <c r="N6" s="64" t="inlineStr">
        <is>
          <t>Seed $2M raise</t>
        </is>
      </c>
      <c r="Q6" s="64" t="inlineStr">
        <is>
          <t>510(k) first clearance</t>
        </is>
      </c>
      <c r="W6" s="64" t="inlineStr">
        <is>
          <t>Year-end: ≈$3M ARR · 2,525 residents</t>
        </is>
      </c>
      <c r="Z6" s="64" t="inlineStr">
        <is>
          <t>Series A $5M (2028) → cash-flow positive</t>
        </is>
      </c>
    </row>
    <row r="8">
      <c r="A8" s="34" t="inlineStr">
        <is>
          <t>PEOPLE</t>
        </is>
      </c>
    </row>
    <row r="9">
      <c r="A9" s="65" t="inlineStr">
        <is>
          <t>Founder / CEO</t>
        </is>
      </c>
      <c r="C9" s="24" t="n">
        <v>14850</v>
      </c>
      <c r="D9" s="24" t="n">
        <v>14900</v>
      </c>
      <c r="E9" s="24" t="n">
        <v>14950</v>
      </c>
      <c r="F9" s="24" t="n">
        <v>15000</v>
      </c>
      <c r="G9" s="24" t="n">
        <v>15050</v>
      </c>
      <c r="H9" s="24" t="n">
        <v>15100</v>
      </c>
      <c r="I9" s="24" t="n">
        <v>15150</v>
      </c>
      <c r="J9" s="24" t="n">
        <v>15200</v>
      </c>
      <c r="K9" s="24" t="n">
        <v>15250</v>
      </c>
      <c r="L9" s="24" t="n">
        <v>15300</v>
      </c>
      <c r="M9" s="24" t="n">
        <v>15350</v>
      </c>
      <c r="N9" s="24" t="n">
        <v>15400</v>
      </c>
      <c r="O9" s="24" t="n">
        <v>15450</v>
      </c>
      <c r="P9" s="24" t="n">
        <v>15500</v>
      </c>
      <c r="Q9" s="24" t="n">
        <v>15600</v>
      </c>
      <c r="R9" s="24" t="n">
        <v>15700</v>
      </c>
      <c r="S9" s="24" t="n">
        <v>15800</v>
      </c>
      <c r="T9" s="24" t="n">
        <v>15900</v>
      </c>
      <c r="U9" s="24" t="n">
        <v>16000</v>
      </c>
      <c r="V9" s="24" t="n">
        <v>16100</v>
      </c>
      <c r="W9" s="24" t="n">
        <v>16200</v>
      </c>
      <c r="X9" s="24" t="n">
        <v>16300</v>
      </c>
      <c r="Y9" s="24" t="n">
        <v>16400</v>
      </c>
      <c r="Z9" s="24" t="n">
        <v>16500</v>
      </c>
      <c r="AA9" s="48">
        <f>SUM(C9:Z9)</f>
        <v/>
      </c>
    </row>
    <row r="10">
      <c r="A10" s="65" t="inlineStr">
        <is>
          <t>Chief Marketing &amp; Design</t>
        </is>
      </c>
      <c r="C10" s="24" t="n">
        <v>11650</v>
      </c>
      <c r="D10" s="24" t="n">
        <v>11750</v>
      </c>
      <c r="E10" s="24" t="n">
        <v>11800</v>
      </c>
      <c r="F10" s="24" t="n">
        <v>11850</v>
      </c>
      <c r="G10" s="24" t="n">
        <v>11900</v>
      </c>
      <c r="H10" s="24" t="n">
        <v>12000</v>
      </c>
      <c r="I10" s="24" t="n">
        <v>12050</v>
      </c>
      <c r="J10" s="24" t="n">
        <v>12100</v>
      </c>
      <c r="K10" s="24" t="n">
        <v>12200</v>
      </c>
      <c r="L10" s="24" t="n">
        <v>12250</v>
      </c>
      <c r="M10" s="24" t="n">
        <v>12300</v>
      </c>
      <c r="N10" s="24" t="n">
        <v>12350</v>
      </c>
      <c r="O10" s="24" t="n">
        <v>12450</v>
      </c>
      <c r="P10" s="24" t="n">
        <v>12500</v>
      </c>
      <c r="Q10" s="24" t="n">
        <v>12600</v>
      </c>
      <c r="R10" s="24" t="n">
        <v>12700</v>
      </c>
      <c r="S10" s="24" t="n">
        <v>12800</v>
      </c>
      <c r="T10" s="24" t="n">
        <v>12900</v>
      </c>
      <c r="U10" s="24" t="n">
        <v>13000</v>
      </c>
      <c r="V10" s="24" t="n">
        <v>13100</v>
      </c>
      <c r="W10" s="24" t="n">
        <v>13200</v>
      </c>
      <c r="X10" s="24" t="n">
        <v>13300</v>
      </c>
      <c r="Y10" s="24" t="n">
        <v>13400</v>
      </c>
      <c r="Z10" s="24" t="n">
        <v>13500</v>
      </c>
      <c r="AA10" s="48">
        <f>SUM(C10:Z10)</f>
        <v/>
      </c>
    </row>
    <row r="11">
      <c r="A11" s="65" t="inlineStr">
        <is>
          <t>Chief Medical Officer</t>
        </is>
      </c>
      <c r="C11" s="24" t="n">
        <v>8000</v>
      </c>
      <c r="D11" s="24" t="n">
        <v>8050</v>
      </c>
      <c r="E11" s="24" t="n">
        <v>8100</v>
      </c>
      <c r="F11" s="24" t="n">
        <v>8150</v>
      </c>
      <c r="G11" s="24" t="n">
        <v>8150</v>
      </c>
      <c r="H11" s="24" t="n">
        <v>8200</v>
      </c>
      <c r="I11" s="24" t="n">
        <v>8250</v>
      </c>
      <c r="J11" s="24" t="n">
        <v>8300</v>
      </c>
      <c r="K11" s="24" t="n">
        <v>8350</v>
      </c>
      <c r="L11" s="24" t="n">
        <v>8400</v>
      </c>
      <c r="M11" s="24" t="n">
        <v>8450</v>
      </c>
      <c r="N11" s="24" t="n">
        <v>8500</v>
      </c>
      <c r="O11" s="24" t="n">
        <v>8500</v>
      </c>
      <c r="P11" s="24" t="n">
        <v>8550</v>
      </c>
      <c r="Q11" s="24" t="n">
        <v>8600</v>
      </c>
      <c r="R11" s="24" t="n">
        <v>8650</v>
      </c>
      <c r="S11" s="24" t="n">
        <v>8700</v>
      </c>
      <c r="T11" s="24" t="n">
        <v>8750</v>
      </c>
      <c r="U11" s="24" t="n">
        <v>8800</v>
      </c>
      <c r="V11" s="24" t="n">
        <v>8850</v>
      </c>
      <c r="W11" s="24" t="n">
        <v>8850</v>
      </c>
      <c r="X11" s="24" t="n">
        <v>8900</v>
      </c>
      <c r="Y11" s="24" t="n">
        <v>8950</v>
      </c>
      <c r="Z11" s="24" t="n">
        <v>9000</v>
      </c>
      <c r="AA11" s="48">
        <f>SUM(C11:Z11)</f>
        <v/>
      </c>
    </row>
    <row r="12">
      <c r="A12" s="65" t="inlineStr">
        <is>
          <t>Electrical Engineer 1</t>
        </is>
      </c>
      <c r="C12" s="24" t="n">
        <v>10850</v>
      </c>
      <c r="D12" s="24" t="n">
        <v>10900</v>
      </c>
      <c r="E12" s="24" t="n">
        <v>10950</v>
      </c>
      <c r="F12" s="24" t="n">
        <v>11000</v>
      </c>
      <c r="G12" s="24" t="n">
        <v>11050</v>
      </c>
      <c r="H12" s="24" t="n">
        <v>11100</v>
      </c>
      <c r="I12" s="24" t="n">
        <v>11150</v>
      </c>
      <c r="J12" s="24" t="n">
        <v>11200</v>
      </c>
      <c r="K12" s="24" t="n">
        <v>11250</v>
      </c>
      <c r="L12" s="24" t="n">
        <v>11300</v>
      </c>
      <c r="M12" s="24" t="n">
        <v>11350</v>
      </c>
      <c r="N12" s="24" t="n">
        <v>11400</v>
      </c>
      <c r="O12" s="24" t="n">
        <v>11450</v>
      </c>
      <c r="P12" s="24" t="n">
        <v>11500</v>
      </c>
      <c r="Q12" s="24" t="n">
        <v>11600</v>
      </c>
      <c r="R12" s="24" t="n">
        <v>11700</v>
      </c>
      <c r="S12" s="24" t="n">
        <v>11800</v>
      </c>
      <c r="T12" s="24" t="n">
        <v>11900</v>
      </c>
      <c r="U12" s="24" t="n">
        <v>12000</v>
      </c>
      <c r="V12" s="24" t="n">
        <v>12100</v>
      </c>
      <c r="W12" s="24" t="n">
        <v>12200</v>
      </c>
      <c r="X12" s="24" t="n">
        <v>12300</v>
      </c>
      <c r="Y12" s="24" t="n">
        <v>12400</v>
      </c>
      <c r="Z12" s="24" t="n">
        <v>12500</v>
      </c>
      <c r="AA12" s="48">
        <f>SUM(C12:Z12)</f>
        <v/>
      </c>
    </row>
    <row r="13">
      <c r="A13" s="65" t="inlineStr">
        <is>
          <t>AI / ML Engineer 1</t>
        </is>
      </c>
      <c r="C13" s="24" t="n">
        <v>13350</v>
      </c>
      <c r="D13" s="24" t="n">
        <v>13400</v>
      </c>
      <c r="E13" s="24" t="n">
        <v>13450</v>
      </c>
      <c r="F13" s="24" t="n">
        <v>13500</v>
      </c>
      <c r="G13" s="24" t="n">
        <v>13550</v>
      </c>
      <c r="H13" s="24" t="n">
        <v>13600</v>
      </c>
      <c r="I13" s="24" t="n">
        <v>13650</v>
      </c>
      <c r="J13" s="24" t="n">
        <v>13700</v>
      </c>
      <c r="K13" s="24" t="n">
        <v>13750</v>
      </c>
      <c r="L13" s="24" t="n">
        <v>13800</v>
      </c>
      <c r="M13" s="24" t="n">
        <v>13850</v>
      </c>
      <c r="N13" s="24" t="n">
        <v>13900</v>
      </c>
      <c r="O13" s="24" t="n">
        <v>13950</v>
      </c>
      <c r="P13" s="24" t="n">
        <v>14000</v>
      </c>
      <c r="Q13" s="24" t="n">
        <v>14100</v>
      </c>
      <c r="R13" s="24" t="n">
        <v>14200</v>
      </c>
      <c r="S13" s="24" t="n">
        <v>14300</v>
      </c>
      <c r="T13" s="24" t="n">
        <v>14400</v>
      </c>
      <c r="U13" s="24" t="n">
        <v>14500</v>
      </c>
      <c r="V13" s="24" t="n">
        <v>14600</v>
      </c>
      <c r="W13" s="24" t="n">
        <v>14700</v>
      </c>
      <c r="X13" s="24" t="n">
        <v>14800</v>
      </c>
      <c r="Y13" s="24" t="n">
        <v>14900</v>
      </c>
      <c r="Z13" s="24" t="n">
        <v>15000</v>
      </c>
      <c r="AA13" s="48">
        <f>SUM(C13:Z13)</f>
        <v/>
      </c>
    </row>
    <row r="14">
      <c r="A14" s="65" t="inlineStr">
        <is>
          <t>IoT / Software Engineer 1</t>
        </is>
      </c>
      <c r="C14" s="24" t="n">
        <v>11650</v>
      </c>
      <c r="D14" s="24" t="n">
        <v>11750</v>
      </c>
      <c r="E14" s="24" t="n">
        <v>11800</v>
      </c>
      <c r="F14" s="24" t="n">
        <v>11850</v>
      </c>
      <c r="G14" s="24" t="n">
        <v>11900</v>
      </c>
      <c r="H14" s="24" t="n">
        <v>12000</v>
      </c>
      <c r="I14" s="24" t="n">
        <v>12050</v>
      </c>
      <c r="J14" s="24" t="n">
        <v>12100</v>
      </c>
      <c r="K14" s="24" t="n">
        <v>12200</v>
      </c>
      <c r="L14" s="24" t="n">
        <v>12250</v>
      </c>
      <c r="M14" s="24" t="n">
        <v>12300</v>
      </c>
      <c r="N14" s="24" t="n">
        <v>12350</v>
      </c>
      <c r="O14" s="24" t="n">
        <v>12450</v>
      </c>
      <c r="P14" s="24" t="n">
        <v>12500</v>
      </c>
      <c r="Q14" s="24" t="n">
        <v>12600</v>
      </c>
      <c r="R14" s="24" t="n">
        <v>12700</v>
      </c>
      <c r="S14" s="24" t="n">
        <v>12800</v>
      </c>
      <c r="T14" s="24" t="n">
        <v>12900</v>
      </c>
      <c r="U14" s="24" t="n">
        <v>13000</v>
      </c>
      <c r="V14" s="24" t="n">
        <v>13100</v>
      </c>
      <c r="W14" s="24" t="n">
        <v>13200</v>
      </c>
      <c r="X14" s="24" t="n">
        <v>13300</v>
      </c>
      <c r="Y14" s="24" t="n">
        <v>13400</v>
      </c>
      <c r="Z14" s="24" t="n">
        <v>13500</v>
      </c>
      <c r="AA14" s="48">
        <f>SUM(C14:Z14)</f>
        <v/>
      </c>
    </row>
    <row r="15">
      <c r="A15" s="65" t="inlineStr">
        <is>
          <t>Electrical Engineer Intern</t>
        </is>
      </c>
      <c r="C15" s="24" t="n">
        <v>0</v>
      </c>
      <c r="D15" s="24" t="n">
        <v>0</v>
      </c>
      <c r="E15" s="24" t="n">
        <v>0</v>
      </c>
      <c r="F15" s="24" t="n">
        <v>2500</v>
      </c>
      <c r="G15" s="24" t="n">
        <v>2500</v>
      </c>
      <c r="H15" s="24" t="n">
        <v>2500</v>
      </c>
      <c r="I15" s="24" t="n">
        <v>2500</v>
      </c>
      <c r="J15" s="24" t="n">
        <v>2500</v>
      </c>
      <c r="K15" s="24" t="n">
        <v>2500</v>
      </c>
      <c r="L15" s="24" t="n">
        <v>2500</v>
      </c>
      <c r="M15" s="24" t="n">
        <v>2500</v>
      </c>
      <c r="N15" s="24" t="n">
        <v>2500</v>
      </c>
      <c r="O15" s="24" t="n">
        <v>2500</v>
      </c>
      <c r="P15" s="24" t="n">
        <v>2500</v>
      </c>
      <c r="Q15" s="24" t="n">
        <v>2500</v>
      </c>
      <c r="R15" s="24" t="n">
        <v>2500</v>
      </c>
      <c r="S15" s="24" t="n">
        <v>2500</v>
      </c>
      <c r="T15" s="24" t="n">
        <v>2500</v>
      </c>
      <c r="U15" s="24" t="n">
        <v>2500</v>
      </c>
      <c r="V15" s="24" t="n">
        <v>2500</v>
      </c>
      <c r="W15" s="24" t="n">
        <v>2500</v>
      </c>
      <c r="X15" s="24" t="n">
        <v>2500</v>
      </c>
      <c r="Y15" s="24" t="n">
        <v>2500</v>
      </c>
      <c r="Z15" s="24" t="n">
        <v>2500</v>
      </c>
      <c r="AA15" s="48">
        <f>SUM(C15:Z15)</f>
        <v/>
      </c>
    </row>
    <row r="16">
      <c r="A16" s="65" t="inlineStr">
        <is>
          <t>AI / ML Engineer Intern</t>
        </is>
      </c>
      <c r="C16" s="24" t="n">
        <v>0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2500</v>
      </c>
      <c r="I16" s="24" t="n">
        <v>2500</v>
      </c>
      <c r="J16" s="24" t="n">
        <v>2500</v>
      </c>
      <c r="K16" s="24" t="n">
        <v>2500</v>
      </c>
      <c r="L16" s="24" t="n">
        <v>2500</v>
      </c>
      <c r="M16" s="24" t="n">
        <v>2500</v>
      </c>
      <c r="N16" s="24" t="n">
        <v>2500</v>
      </c>
      <c r="O16" s="24" t="n">
        <v>2500</v>
      </c>
      <c r="P16" s="24" t="n">
        <v>2500</v>
      </c>
      <c r="Q16" s="24" t="n">
        <v>2500</v>
      </c>
      <c r="R16" s="24" t="n">
        <v>2500</v>
      </c>
      <c r="S16" s="24" t="n">
        <v>2500</v>
      </c>
      <c r="T16" s="24" t="n">
        <v>2500</v>
      </c>
      <c r="U16" s="24" t="n">
        <v>2500</v>
      </c>
      <c r="V16" s="24" t="n">
        <v>2500</v>
      </c>
      <c r="W16" s="24" t="n">
        <v>2500</v>
      </c>
      <c r="X16" s="24" t="n">
        <v>2500</v>
      </c>
      <c r="Y16" s="24" t="n">
        <v>2500</v>
      </c>
      <c r="Z16" s="24" t="n">
        <v>2500</v>
      </c>
      <c r="AA16" s="48">
        <f>SUM(C16:Z16)</f>
        <v/>
      </c>
    </row>
    <row r="17">
      <c r="A17" s="65" t="inlineStr">
        <is>
          <t>IoT / Software Intern</t>
        </is>
      </c>
      <c r="C17" s="24" t="n">
        <v>0</v>
      </c>
      <c r="D17" s="24" t="n">
        <v>0</v>
      </c>
      <c r="E17" s="24" t="n">
        <v>0</v>
      </c>
      <c r="F17" s="24" t="n">
        <v>0</v>
      </c>
      <c r="G17" s="24" t="n">
        <v>0</v>
      </c>
      <c r="H17" s="24" t="n">
        <v>0</v>
      </c>
      <c r="I17" s="24" t="n">
        <v>0</v>
      </c>
      <c r="J17" s="24" t="n">
        <v>2500</v>
      </c>
      <c r="K17" s="24" t="n">
        <v>2500</v>
      </c>
      <c r="L17" s="24" t="n">
        <v>2500</v>
      </c>
      <c r="M17" s="24" t="n">
        <v>2500</v>
      </c>
      <c r="N17" s="24" t="n">
        <v>2500</v>
      </c>
      <c r="O17" s="24" t="n">
        <v>2500</v>
      </c>
      <c r="P17" s="24" t="n">
        <v>2500</v>
      </c>
      <c r="Q17" s="24" t="n">
        <v>2500</v>
      </c>
      <c r="R17" s="24" t="n">
        <v>2500</v>
      </c>
      <c r="S17" s="24" t="n">
        <v>2500</v>
      </c>
      <c r="T17" s="24" t="n">
        <v>2500</v>
      </c>
      <c r="U17" s="24" t="n">
        <v>2500</v>
      </c>
      <c r="V17" s="24" t="n">
        <v>2500</v>
      </c>
      <c r="W17" s="24" t="n">
        <v>2500</v>
      </c>
      <c r="X17" s="24" t="n">
        <v>2500</v>
      </c>
      <c r="Y17" s="24" t="n">
        <v>2500</v>
      </c>
      <c r="Z17" s="24" t="n">
        <v>2500</v>
      </c>
      <c r="AA17" s="48">
        <f>SUM(C17:Z17)</f>
        <v/>
      </c>
    </row>
    <row r="18">
      <c r="A18" s="65" t="inlineStr">
        <is>
          <t>Customer Success / IT Support 1</t>
        </is>
      </c>
      <c r="C18" s="24" t="n">
        <v>0</v>
      </c>
      <c r="D18" s="24" t="n">
        <v>0</v>
      </c>
      <c r="E18" s="24" t="n">
        <v>0</v>
      </c>
      <c r="F18" s="24" t="n">
        <v>0</v>
      </c>
      <c r="G18" s="24" t="n">
        <v>5000</v>
      </c>
      <c r="H18" s="24" t="n">
        <v>5000</v>
      </c>
      <c r="I18" s="24" t="n">
        <v>5000</v>
      </c>
      <c r="J18" s="24" t="n">
        <v>5000</v>
      </c>
      <c r="K18" s="24" t="n">
        <v>5000</v>
      </c>
      <c r="L18" s="24" t="n">
        <v>5000</v>
      </c>
      <c r="M18" s="24" t="n">
        <v>5000</v>
      </c>
      <c r="N18" s="24" t="n">
        <v>5000</v>
      </c>
      <c r="O18" s="24" t="n">
        <v>5000</v>
      </c>
      <c r="P18" s="24" t="n">
        <v>5000</v>
      </c>
      <c r="Q18" s="24" t="n">
        <v>5000</v>
      </c>
      <c r="R18" s="24" t="n">
        <v>5000</v>
      </c>
      <c r="S18" s="24" t="n">
        <v>5000</v>
      </c>
      <c r="T18" s="24" t="n">
        <v>5000</v>
      </c>
      <c r="U18" s="24" t="n">
        <v>5000</v>
      </c>
      <c r="V18" s="24" t="n">
        <v>5000</v>
      </c>
      <c r="W18" s="24" t="n">
        <v>5000</v>
      </c>
      <c r="X18" s="24" t="n">
        <v>5000</v>
      </c>
      <c r="Y18" s="24" t="n">
        <v>5000</v>
      </c>
      <c r="Z18" s="24" t="n">
        <v>5000</v>
      </c>
      <c r="AA18" s="48">
        <f>SUM(C18:Z18)</f>
        <v/>
      </c>
    </row>
    <row r="19">
      <c r="A19" s="65" t="inlineStr">
        <is>
          <t>Customer Success / IT Support 2</t>
        </is>
      </c>
      <c r="C19" s="24" t="n">
        <v>0</v>
      </c>
      <c r="D19" s="24" t="n">
        <v>0</v>
      </c>
      <c r="E19" s="24" t="n">
        <v>0</v>
      </c>
      <c r="F19" s="24" t="n">
        <v>0</v>
      </c>
      <c r="G19" s="24" t="n">
        <v>0</v>
      </c>
      <c r="H19" s="24" t="n">
        <v>0</v>
      </c>
      <c r="I19" s="24" t="n">
        <v>0</v>
      </c>
      <c r="J19" s="24" t="n">
        <v>0</v>
      </c>
      <c r="K19" s="24" t="n">
        <v>0</v>
      </c>
      <c r="L19" s="24" t="n">
        <v>0</v>
      </c>
      <c r="M19" s="24" t="n">
        <v>0</v>
      </c>
      <c r="N19" s="24" t="n">
        <v>0</v>
      </c>
      <c r="O19" s="24" t="n">
        <v>4000</v>
      </c>
      <c r="P19" s="24" t="n">
        <v>4000</v>
      </c>
      <c r="Q19" s="24" t="n">
        <v>4000</v>
      </c>
      <c r="R19" s="24" t="n">
        <v>4000</v>
      </c>
      <c r="S19" s="24" t="n">
        <v>4000</v>
      </c>
      <c r="T19" s="24" t="n">
        <v>4000</v>
      </c>
      <c r="U19" s="24" t="n">
        <v>4000</v>
      </c>
      <c r="V19" s="24" t="n">
        <v>4000</v>
      </c>
      <c r="W19" s="24" t="n">
        <v>4000</v>
      </c>
      <c r="X19" s="24" t="n">
        <v>4000</v>
      </c>
      <c r="Y19" s="24" t="n">
        <v>4000</v>
      </c>
      <c r="Z19" s="24" t="n">
        <v>4000</v>
      </c>
      <c r="AA19" s="48">
        <f>SUM(C19:Z19)</f>
        <v/>
      </c>
    </row>
    <row r="20">
      <c r="A20" s="65" t="inlineStr">
        <is>
          <t>Customer Success / IT Support 3</t>
        </is>
      </c>
      <c r="C20" s="24" t="n">
        <v>0</v>
      </c>
      <c r="D20" s="24" t="n">
        <v>0</v>
      </c>
      <c r="E20" s="24" t="n">
        <v>0</v>
      </c>
      <c r="F20" s="24" t="n">
        <v>0</v>
      </c>
      <c r="G20" s="24" t="n">
        <v>0</v>
      </c>
      <c r="H20" s="24" t="n">
        <v>0</v>
      </c>
      <c r="I20" s="24" t="n">
        <v>0</v>
      </c>
      <c r="J20" s="24" t="n">
        <v>0</v>
      </c>
      <c r="K20" s="24" t="n">
        <v>0</v>
      </c>
      <c r="L20" s="24" t="n">
        <v>0</v>
      </c>
      <c r="M20" s="24" t="n">
        <v>0</v>
      </c>
      <c r="N20" s="24" t="n">
        <v>0</v>
      </c>
      <c r="O20" s="24" t="n">
        <v>0</v>
      </c>
      <c r="P20" s="24" t="n">
        <v>0</v>
      </c>
      <c r="Q20" s="24" t="n">
        <v>0</v>
      </c>
      <c r="R20" s="24" t="n">
        <v>0</v>
      </c>
      <c r="S20" s="24" t="n">
        <v>0</v>
      </c>
      <c r="T20" s="24" t="n">
        <v>4000</v>
      </c>
      <c r="U20" s="24" t="n">
        <v>4000</v>
      </c>
      <c r="V20" s="24" t="n">
        <v>4000</v>
      </c>
      <c r="W20" s="24" t="n">
        <v>4000</v>
      </c>
      <c r="X20" s="24" t="n">
        <v>4000</v>
      </c>
      <c r="Y20" s="24" t="n">
        <v>4000</v>
      </c>
      <c r="Z20" s="24" t="n">
        <v>4000</v>
      </c>
      <c r="AA20" s="48">
        <f>SUM(C20:Z20)</f>
        <v/>
      </c>
    </row>
    <row r="21">
      <c r="A21" s="65" t="inlineStr">
        <is>
          <t>Customer Success / IT Support 4</t>
        </is>
      </c>
      <c r="C21" s="24" t="n">
        <v>0</v>
      </c>
      <c r="D21" s="24" t="n">
        <v>0</v>
      </c>
      <c r="E21" s="24" t="n">
        <v>0</v>
      </c>
      <c r="F21" s="24" t="n">
        <v>0</v>
      </c>
      <c r="G21" s="24" t="n">
        <v>0</v>
      </c>
      <c r="H21" s="24" t="n">
        <v>0</v>
      </c>
      <c r="I21" s="24" t="n">
        <v>0</v>
      </c>
      <c r="J21" s="24" t="n">
        <v>0</v>
      </c>
      <c r="K21" s="24" t="n">
        <v>0</v>
      </c>
      <c r="L21" s="24" t="n">
        <v>0</v>
      </c>
      <c r="M21" s="24" t="n">
        <v>0</v>
      </c>
      <c r="N21" s="24" t="n">
        <v>0</v>
      </c>
      <c r="O21" s="24" t="n">
        <v>0</v>
      </c>
      <c r="P21" s="24" t="n">
        <v>0</v>
      </c>
      <c r="Q21" s="24" t="n">
        <v>0</v>
      </c>
      <c r="R21" s="24" t="n">
        <v>0</v>
      </c>
      <c r="S21" s="24" t="n">
        <v>0</v>
      </c>
      <c r="T21" s="24" t="n">
        <v>0</v>
      </c>
      <c r="U21" s="24" t="n">
        <v>0</v>
      </c>
      <c r="V21" s="24" t="n">
        <v>0</v>
      </c>
      <c r="W21" s="24" t="n">
        <v>0</v>
      </c>
      <c r="X21" s="24" t="n">
        <v>3000</v>
      </c>
      <c r="Y21" s="24" t="n">
        <v>3000</v>
      </c>
      <c r="Z21" s="24" t="n">
        <v>3000</v>
      </c>
      <c r="AA21" s="48">
        <f>SUM(C21:Z21)</f>
        <v/>
      </c>
    </row>
    <row r="23">
      <c r="A23" s="34" t="inlineStr">
        <is>
          <t>OUTSIDE RESOURCES</t>
        </is>
      </c>
    </row>
    <row r="24">
      <c r="A24" s="65" t="inlineStr">
        <is>
          <t>Regulatory Affairs  (ramps toward 510(k))</t>
        </is>
      </c>
      <c r="C24" s="24" t="n">
        <v>2500</v>
      </c>
      <c r="D24" s="24" t="n">
        <v>2650</v>
      </c>
      <c r="E24" s="24" t="n">
        <v>2850</v>
      </c>
      <c r="F24" s="24" t="n">
        <v>3000</v>
      </c>
      <c r="G24" s="24" t="n">
        <v>3150</v>
      </c>
      <c r="H24" s="24" t="n">
        <v>3350</v>
      </c>
      <c r="I24" s="24" t="n">
        <v>3500</v>
      </c>
      <c r="J24" s="24" t="n">
        <v>3650</v>
      </c>
      <c r="K24" s="24" t="n">
        <v>3850</v>
      </c>
      <c r="L24" s="24" t="n">
        <v>4000</v>
      </c>
      <c r="M24" s="24" t="n">
        <v>4100</v>
      </c>
      <c r="N24" s="24" t="n">
        <v>4200</v>
      </c>
      <c r="O24" s="24" t="n">
        <v>4300</v>
      </c>
      <c r="P24" s="24" t="n">
        <v>4400</v>
      </c>
      <c r="Q24" s="24" t="n">
        <v>4500</v>
      </c>
      <c r="R24" s="24" t="n">
        <v>4250</v>
      </c>
      <c r="S24" s="24" t="n">
        <v>4000</v>
      </c>
      <c r="T24" s="24" t="n">
        <v>3750</v>
      </c>
      <c r="U24" s="24" t="n">
        <v>3500</v>
      </c>
      <c r="V24" s="24" t="n">
        <v>3500</v>
      </c>
      <c r="W24" s="24" t="n">
        <v>3500</v>
      </c>
      <c r="X24" s="24" t="n">
        <v>3500</v>
      </c>
      <c r="Y24" s="24" t="n">
        <v>3500</v>
      </c>
      <c r="Z24" s="24" t="n">
        <v>3500</v>
      </c>
      <c r="AA24" s="48">
        <f>SUM(C24:Z24)</f>
        <v/>
      </c>
    </row>
    <row r="25">
      <c r="A25" s="65" t="inlineStr">
        <is>
          <t>Product engineering / next-gen PCB</t>
        </is>
      </c>
      <c r="C25" s="24" t="n">
        <v>3000</v>
      </c>
      <c r="D25" s="24" t="n">
        <v>2950</v>
      </c>
      <c r="E25" s="24" t="n">
        <v>2900</v>
      </c>
      <c r="F25" s="24" t="n">
        <v>2800</v>
      </c>
      <c r="G25" s="24" t="n">
        <v>2750</v>
      </c>
      <c r="H25" s="24" t="n">
        <v>2700</v>
      </c>
      <c r="I25" s="24" t="n">
        <v>2600</v>
      </c>
      <c r="J25" s="24" t="n">
        <v>2550</v>
      </c>
      <c r="K25" s="24" t="n">
        <v>2500</v>
      </c>
      <c r="L25" s="24" t="n">
        <v>2400</v>
      </c>
      <c r="M25" s="24" t="n">
        <v>2350</v>
      </c>
      <c r="N25" s="24" t="n">
        <v>2250</v>
      </c>
      <c r="O25" s="24" t="n">
        <v>2150</v>
      </c>
      <c r="P25" s="24" t="n">
        <v>2100</v>
      </c>
      <c r="Q25" s="24" t="n">
        <v>2000</v>
      </c>
      <c r="R25" s="24" t="n">
        <v>1950</v>
      </c>
      <c r="S25" s="24" t="n">
        <v>1900</v>
      </c>
      <c r="T25" s="24" t="n">
        <v>1850</v>
      </c>
      <c r="U25" s="24" t="n">
        <v>1800</v>
      </c>
      <c r="V25" s="24" t="n">
        <v>1700</v>
      </c>
      <c r="W25" s="24" t="n">
        <v>1650</v>
      </c>
      <c r="X25" s="24" t="n">
        <v>1600</v>
      </c>
      <c r="Y25" s="24" t="n">
        <v>1550</v>
      </c>
      <c r="Z25" s="24" t="n">
        <v>1500</v>
      </c>
      <c r="AA25" s="48">
        <f>SUM(C25:Z25)</f>
        <v/>
      </c>
    </row>
    <row r="26">
      <c r="A26" s="65" t="inlineStr">
        <is>
          <t>Fractional CFO</t>
        </is>
      </c>
      <c r="C26" s="24" t="n">
        <v>4000</v>
      </c>
      <c r="D26" s="24" t="n">
        <v>4050</v>
      </c>
      <c r="E26" s="24" t="n">
        <v>4100</v>
      </c>
      <c r="F26" s="24" t="n">
        <v>4150</v>
      </c>
      <c r="G26" s="24" t="n">
        <v>4150</v>
      </c>
      <c r="H26" s="24" t="n">
        <v>4200</v>
      </c>
      <c r="I26" s="24" t="n">
        <v>4250</v>
      </c>
      <c r="J26" s="24" t="n">
        <v>4300</v>
      </c>
      <c r="K26" s="24" t="n">
        <v>4350</v>
      </c>
      <c r="L26" s="24" t="n">
        <v>4400</v>
      </c>
      <c r="M26" s="24" t="n">
        <v>4450</v>
      </c>
      <c r="N26" s="24" t="n">
        <v>4500</v>
      </c>
      <c r="O26" s="24" t="n">
        <v>4500</v>
      </c>
      <c r="P26" s="24" t="n">
        <v>4550</v>
      </c>
      <c r="Q26" s="24" t="n">
        <v>4600</v>
      </c>
      <c r="R26" s="24" t="n">
        <v>4650</v>
      </c>
      <c r="S26" s="24" t="n">
        <v>4700</v>
      </c>
      <c r="T26" s="24" t="n">
        <v>4750</v>
      </c>
      <c r="U26" s="24" t="n">
        <v>4800</v>
      </c>
      <c r="V26" s="24" t="n">
        <v>4850</v>
      </c>
      <c r="W26" s="24" t="n">
        <v>4850</v>
      </c>
      <c r="X26" s="24" t="n">
        <v>4900</v>
      </c>
      <c r="Y26" s="24" t="n">
        <v>4950</v>
      </c>
      <c r="Z26" s="24" t="n">
        <v>5000</v>
      </c>
      <c r="AA26" s="48">
        <f>SUM(C26:Z26)</f>
        <v/>
      </c>
    </row>
    <row r="27">
      <c r="A27" s="65" t="inlineStr">
        <is>
          <t>Sales  (active from first customers, ramps)</t>
        </is>
      </c>
      <c r="C27" s="24" t="n">
        <v>3000</v>
      </c>
      <c r="D27" s="24" t="n">
        <v>3600</v>
      </c>
      <c r="E27" s="24" t="n">
        <v>4200</v>
      </c>
      <c r="F27" s="24" t="n">
        <v>4800</v>
      </c>
      <c r="G27" s="24" t="n">
        <v>5400</v>
      </c>
      <c r="H27" s="24" t="n">
        <v>6000</v>
      </c>
      <c r="I27" s="24" t="n">
        <v>6750</v>
      </c>
      <c r="J27" s="24" t="n">
        <v>7500</v>
      </c>
      <c r="K27" s="24" t="n">
        <v>8250</v>
      </c>
      <c r="L27" s="24" t="n">
        <v>9000</v>
      </c>
      <c r="M27" s="24" t="n">
        <v>10200</v>
      </c>
      <c r="N27" s="24" t="n">
        <v>11400</v>
      </c>
      <c r="O27" s="24" t="n">
        <v>12600</v>
      </c>
      <c r="P27" s="24" t="n">
        <v>13800</v>
      </c>
      <c r="Q27" s="24" t="n">
        <v>15000</v>
      </c>
      <c r="R27" s="24" t="n">
        <v>16000</v>
      </c>
      <c r="S27" s="24" t="n">
        <v>17000</v>
      </c>
      <c r="T27" s="24" t="n">
        <v>18000</v>
      </c>
      <c r="U27" s="24" t="n">
        <v>19000</v>
      </c>
      <c r="V27" s="24" t="n">
        <v>20000</v>
      </c>
      <c r="W27" s="24" t="n">
        <v>21000</v>
      </c>
      <c r="X27" s="24" t="n">
        <v>22000</v>
      </c>
      <c r="Y27" s="24" t="n">
        <v>23000</v>
      </c>
      <c r="Z27" s="24" t="n">
        <v>24000</v>
      </c>
      <c r="AA27" s="48">
        <f>SUM(C27:Z27)</f>
        <v/>
      </c>
    </row>
    <row r="29">
      <c r="A29" s="34" t="inlineStr">
        <is>
          <t>MATERIALS / SUPPLIES  (device &amp; production; partly financed off B/S)</t>
        </is>
      </c>
    </row>
    <row r="30">
      <c r="A30" s="65" t="inlineStr">
        <is>
          <t>Equipment</t>
        </is>
      </c>
      <c r="C30" s="24" t="n">
        <v>1500</v>
      </c>
      <c r="D30" s="24" t="n">
        <v>1550</v>
      </c>
      <c r="E30" s="24" t="n">
        <v>1600</v>
      </c>
      <c r="F30" s="24" t="n">
        <v>1650</v>
      </c>
      <c r="G30" s="24" t="n">
        <v>1700</v>
      </c>
      <c r="H30" s="24" t="n">
        <v>1800</v>
      </c>
      <c r="I30" s="24" t="n">
        <v>1850</v>
      </c>
      <c r="J30" s="24" t="n">
        <v>1900</v>
      </c>
      <c r="K30" s="24" t="n">
        <v>1950</v>
      </c>
      <c r="L30" s="24" t="n">
        <v>2000</v>
      </c>
      <c r="M30" s="24" t="n">
        <v>2050</v>
      </c>
      <c r="N30" s="24" t="n">
        <v>2050</v>
      </c>
      <c r="O30" s="24" t="n">
        <v>2100</v>
      </c>
      <c r="P30" s="24" t="n">
        <v>2150</v>
      </c>
      <c r="Q30" s="24" t="n">
        <v>2200</v>
      </c>
      <c r="R30" s="24" t="n">
        <v>2200</v>
      </c>
      <c r="S30" s="24" t="n">
        <v>2250</v>
      </c>
      <c r="T30" s="24" t="n">
        <v>2300</v>
      </c>
      <c r="U30" s="24" t="n">
        <v>2300</v>
      </c>
      <c r="V30" s="24" t="n">
        <v>2350</v>
      </c>
      <c r="W30" s="24" t="n">
        <v>2400</v>
      </c>
      <c r="X30" s="24" t="n">
        <v>2450</v>
      </c>
      <c r="Y30" s="24" t="n">
        <v>2450</v>
      </c>
      <c r="Z30" s="24" t="n">
        <v>2500</v>
      </c>
      <c r="AA30" s="48">
        <f>SUM(C30:Z30)</f>
        <v/>
      </c>
    </row>
    <row r="31">
      <c r="A31" s="65" t="inlineStr">
        <is>
          <t>Supplies</t>
        </is>
      </c>
      <c r="C31" s="24" t="n">
        <v>2000</v>
      </c>
      <c r="D31" s="24" t="n">
        <v>2050</v>
      </c>
      <c r="E31" s="24" t="n">
        <v>2100</v>
      </c>
      <c r="F31" s="24" t="n">
        <v>2150</v>
      </c>
      <c r="G31" s="24" t="n">
        <v>2200</v>
      </c>
      <c r="H31" s="24" t="n">
        <v>2300</v>
      </c>
      <c r="I31" s="24" t="n">
        <v>2350</v>
      </c>
      <c r="J31" s="24" t="n">
        <v>2400</v>
      </c>
      <c r="K31" s="24" t="n">
        <v>2450</v>
      </c>
      <c r="L31" s="24" t="n">
        <v>2500</v>
      </c>
      <c r="M31" s="24" t="n">
        <v>2550</v>
      </c>
      <c r="N31" s="24" t="n">
        <v>2650</v>
      </c>
      <c r="O31" s="24" t="n">
        <v>2700</v>
      </c>
      <c r="P31" s="24" t="n">
        <v>2800</v>
      </c>
      <c r="Q31" s="24" t="n">
        <v>2850</v>
      </c>
      <c r="R31" s="24" t="n">
        <v>2950</v>
      </c>
      <c r="S31" s="24" t="n">
        <v>3000</v>
      </c>
      <c r="T31" s="24" t="n">
        <v>3050</v>
      </c>
      <c r="U31" s="24" t="n">
        <v>3150</v>
      </c>
      <c r="V31" s="24" t="n">
        <v>3200</v>
      </c>
      <c r="W31" s="24" t="n">
        <v>3300</v>
      </c>
      <c r="X31" s="24" t="n">
        <v>3350</v>
      </c>
      <c r="Y31" s="24" t="n">
        <v>3450</v>
      </c>
      <c r="Z31" s="24" t="n">
        <v>3500</v>
      </c>
      <c r="AA31" s="48">
        <f>SUM(C31:Z31)</f>
        <v/>
      </c>
    </row>
    <row r="32">
      <c r="A32" s="65" t="inlineStr">
        <is>
          <t>Inventory / Parts  (scales with residents)</t>
        </is>
      </c>
      <c r="C32" s="24" t="n">
        <v>2000</v>
      </c>
      <c r="D32" s="24" t="n">
        <v>2400</v>
      </c>
      <c r="E32" s="24" t="n">
        <v>2800</v>
      </c>
      <c r="F32" s="24" t="n">
        <v>3200</v>
      </c>
      <c r="G32" s="24" t="n">
        <v>3600</v>
      </c>
      <c r="H32" s="24" t="n">
        <v>4000</v>
      </c>
      <c r="I32" s="24" t="n">
        <v>4500</v>
      </c>
      <c r="J32" s="24" t="n">
        <v>5000</v>
      </c>
      <c r="K32" s="24" t="n">
        <v>5500</v>
      </c>
      <c r="L32" s="24" t="n">
        <v>6000</v>
      </c>
      <c r="M32" s="24" t="n">
        <v>6600</v>
      </c>
      <c r="N32" s="24" t="n">
        <v>7200</v>
      </c>
      <c r="O32" s="24" t="n">
        <v>7800</v>
      </c>
      <c r="P32" s="24" t="n">
        <v>8400</v>
      </c>
      <c r="Q32" s="24" t="n">
        <v>9000</v>
      </c>
      <c r="R32" s="24" t="n">
        <v>9550</v>
      </c>
      <c r="S32" s="24" t="n">
        <v>10100</v>
      </c>
      <c r="T32" s="24" t="n">
        <v>10650</v>
      </c>
      <c r="U32" s="24" t="n">
        <v>11200</v>
      </c>
      <c r="V32" s="24" t="n">
        <v>11800</v>
      </c>
      <c r="W32" s="24" t="n">
        <v>12350</v>
      </c>
      <c r="X32" s="24" t="n">
        <v>12900</v>
      </c>
      <c r="Y32" s="24" t="n">
        <v>13450</v>
      </c>
      <c r="Z32" s="24" t="n">
        <v>14000</v>
      </c>
      <c r="AA32" s="48">
        <f>SUM(C32:Z32)</f>
        <v/>
      </c>
    </row>
    <row r="33">
      <c r="A33" s="65" t="inlineStr">
        <is>
          <t>Sensors &amp; Modules  (scales with production)</t>
        </is>
      </c>
      <c r="C33" s="24" t="n">
        <v>2000</v>
      </c>
      <c r="D33" s="24" t="n">
        <v>2400</v>
      </c>
      <c r="E33" s="24" t="n">
        <v>2800</v>
      </c>
      <c r="F33" s="24" t="n">
        <v>3200</v>
      </c>
      <c r="G33" s="24" t="n">
        <v>3600</v>
      </c>
      <c r="H33" s="24" t="n">
        <v>4000</v>
      </c>
      <c r="I33" s="24" t="n">
        <v>4750</v>
      </c>
      <c r="J33" s="24" t="n">
        <v>5500</v>
      </c>
      <c r="K33" s="24" t="n">
        <v>6250</v>
      </c>
      <c r="L33" s="24" t="n">
        <v>7000</v>
      </c>
      <c r="M33" s="24" t="n">
        <v>7600</v>
      </c>
      <c r="N33" s="24" t="n">
        <v>8200</v>
      </c>
      <c r="O33" s="24" t="n">
        <v>8800</v>
      </c>
      <c r="P33" s="24" t="n">
        <v>9400</v>
      </c>
      <c r="Q33" s="24" t="n">
        <v>10000</v>
      </c>
      <c r="R33" s="24" t="n">
        <v>10650</v>
      </c>
      <c r="S33" s="24" t="n">
        <v>11350</v>
      </c>
      <c r="T33" s="24" t="n">
        <v>12000</v>
      </c>
      <c r="U33" s="24" t="n">
        <v>12650</v>
      </c>
      <c r="V33" s="24" t="n">
        <v>13350</v>
      </c>
      <c r="W33" s="24" t="n">
        <v>14000</v>
      </c>
      <c r="X33" s="24" t="n">
        <v>14650</v>
      </c>
      <c r="Y33" s="24" t="n">
        <v>15350</v>
      </c>
      <c r="Z33" s="24" t="n">
        <v>16000</v>
      </c>
      <c r="AA33" s="48">
        <f>SUM(C33:Z33)</f>
        <v/>
      </c>
    </row>
    <row r="34">
      <c r="A34" s="65" t="inlineStr">
        <is>
          <t>PCB Fabrication  (production units)</t>
        </is>
      </c>
      <c r="C34" s="24" t="n">
        <v>3000</v>
      </c>
      <c r="D34" s="24" t="n">
        <v>3600</v>
      </c>
      <c r="E34" s="24" t="n">
        <v>4200</v>
      </c>
      <c r="F34" s="24" t="n">
        <v>4800</v>
      </c>
      <c r="G34" s="24" t="n">
        <v>5400</v>
      </c>
      <c r="H34" s="24" t="n">
        <v>6000</v>
      </c>
      <c r="I34" s="24" t="n">
        <v>6750</v>
      </c>
      <c r="J34" s="24" t="n">
        <v>7500</v>
      </c>
      <c r="K34" s="24" t="n">
        <v>8250</v>
      </c>
      <c r="L34" s="24" t="n">
        <v>9000</v>
      </c>
      <c r="M34" s="24" t="n">
        <v>10000</v>
      </c>
      <c r="N34" s="24" t="n">
        <v>11000</v>
      </c>
      <c r="O34" s="24" t="n">
        <v>12000</v>
      </c>
      <c r="P34" s="24" t="n">
        <v>13000</v>
      </c>
      <c r="Q34" s="24" t="n">
        <v>14000</v>
      </c>
      <c r="R34" s="24" t="n">
        <v>14900</v>
      </c>
      <c r="S34" s="24" t="n">
        <v>15800</v>
      </c>
      <c r="T34" s="24" t="n">
        <v>16650</v>
      </c>
      <c r="U34" s="24" t="n">
        <v>17550</v>
      </c>
      <c r="V34" s="24" t="n">
        <v>18450</v>
      </c>
      <c r="W34" s="24" t="n">
        <v>19350</v>
      </c>
      <c r="X34" s="24" t="n">
        <v>20200</v>
      </c>
      <c r="Y34" s="24" t="n">
        <v>21100</v>
      </c>
      <c r="Z34" s="24" t="n">
        <v>22000</v>
      </c>
      <c r="AA34" s="48">
        <f>SUM(C34:Z34)</f>
        <v/>
      </c>
    </row>
    <row r="35">
      <c r="A35" s="65" t="inlineStr">
        <is>
          <t>Test &amp; Calibration Fixtures  (tapers)</t>
        </is>
      </c>
      <c r="C35" s="24" t="n">
        <v>1000</v>
      </c>
      <c r="D35" s="24" t="n">
        <v>950</v>
      </c>
      <c r="E35" s="24" t="n">
        <v>950</v>
      </c>
      <c r="F35" s="24" t="n">
        <v>900</v>
      </c>
      <c r="G35" s="24" t="n">
        <v>850</v>
      </c>
      <c r="H35" s="24" t="n">
        <v>850</v>
      </c>
      <c r="I35" s="24" t="n">
        <v>800</v>
      </c>
      <c r="J35" s="24" t="n">
        <v>750</v>
      </c>
      <c r="K35" s="24" t="n">
        <v>700</v>
      </c>
      <c r="L35" s="24" t="n">
        <v>650</v>
      </c>
      <c r="M35" s="24" t="n">
        <v>600</v>
      </c>
      <c r="N35" s="24" t="n">
        <v>550</v>
      </c>
      <c r="O35" s="24" t="n">
        <v>500</v>
      </c>
      <c r="P35" s="24" t="n">
        <v>500</v>
      </c>
      <c r="Q35" s="24" t="n">
        <v>450</v>
      </c>
      <c r="R35" s="24" t="n">
        <v>450</v>
      </c>
      <c r="S35" s="24" t="n">
        <v>450</v>
      </c>
      <c r="T35" s="24" t="n">
        <v>400</v>
      </c>
      <c r="U35" s="24" t="n">
        <v>400</v>
      </c>
      <c r="V35" s="24" t="n">
        <v>350</v>
      </c>
      <c r="W35" s="24" t="n">
        <v>350</v>
      </c>
      <c r="X35" s="24" t="n">
        <v>350</v>
      </c>
      <c r="Y35" s="24" t="n">
        <v>300</v>
      </c>
      <c r="Z35" s="24" t="n">
        <v>300</v>
      </c>
      <c r="AA35" s="48">
        <f>SUM(C35:Z35)</f>
        <v/>
      </c>
    </row>
    <row r="36">
      <c r="A36" s="65" t="inlineStr">
        <is>
          <t>Enclosures &amp; Mechanical  (production ramp)</t>
        </is>
      </c>
      <c r="C36" s="24" t="n">
        <v>1500</v>
      </c>
      <c r="D36" s="24" t="n">
        <v>1700</v>
      </c>
      <c r="E36" s="24" t="n">
        <v>1900</v>
      </c>
      <c r="F36" s="24" t="n">
        <v>2100</v>
      </c>
      <c r="G36" s="24" t="n">
        <v>2300</v>
      </c>
      <c r="H36" s="24" t="n">
        <v>2500</v>
      </c>
      <c r="I36" s="24" t="n">
        <v>2750</v>
      </c>
      <c r="J36" s="24" t="n">
        <v>3000</v>
      </c>
      <c r="K36" s="24" t="n">
        <v>3250</v>
      </c>
      <c r="L36" s="24" t="n">
        <v>3500</v>
      </c>
      <c r="M36" s="24" t="n">
        <v>3700</v>
      </c>
      <c r="N36" s="24" t="n">
        <v>3900</v>
      </c>
      <c r="O36" s="24" t="n">
        <v>4100</v>
      </c>
      <c r="P36" s="24" t="n">
        <v>4300</v>
      </c>
      <c r="Q36" s="24" t="n">
        <v>4500</v>
      </c>
      <c r="R36" s="24" t="n">
        <v>4650</v>
      </c>
      <c r="S36" s="24" t="n">
        <v>4850</v>
      </c>
      <c r="T36" s="24" t="n">
        <v>5000</v>
      </c>
      <c r="U36" s="24" t="n">
        <v>5150</v>
      </c>
      <c r="V36" s="24" t="n">
        <v>5350</v>
      </c>
      <c r="W36" s="24" t="n">
        <v>5500</v>
      </c>
      <c r="X36" s="24" t="n">
        <v>5650</v>
      </c>
      <c r="Y36" s="24" t="n">
        <v>5850</v>
      </c>
      <c r="Z36" s="24" t="n">
        <v>6000</v>
      </c>
      <c r="AA36" s="48">
        <f>SUM(C36:Z36)</f>
        <v/>
      </c>
    </row>
    <row r="38">
      <c r="A38" s="34" t="inlineStr">
        <is>
          <t>OTHER</t>
        </is>
      </c>
    </row>
    <row r="39">
      <c r="A39" s="65" t="inlineStr">
        <is>
          <t>Legal  (contracts scale with customers)</t>
        </is>
      </c>
      <c r="C39" s="24" t="n">
        <v>4000</v>
      </c>
      <c r="D39" s="24" t="n">
        <v>3600</v>
      </c>
      <c r="E39" s="24" t="n">
        <v>3250</v>
      </c>
      <c r="F39" s="24" t="n">
        <v>2900</v>
      </c>
      <c r="G39" s="24" t="n">
        <v>2500</v>
      </c>
      <c r="H39" s="24" t="n">
        <v>2450</v>
      </c>
      <c r="I39" s="24" t="n">
        <v>2400</v>
      </c>
      <c r="J39" s="24" t="n">
        <v>2300</v>
      </c>
      <c r="K39" s="24" t="n">
        <v>2250</v>
      </c>
      <c r="L39" s="24" t="n">
        <v>2200</v>
      </c>
      <c r="M39" s="24" t="n">
        <v>2100</v>
      </c>
      <c r="N39" s="24" t="n">
        <v>2050</v>
      </c>
      <c r="O39" s="24" t="n">
        <v>2000</v>
      </c>
      <c r="P39" s="24" t="n">
        <v>2000</v>
      </c>
      <c r="Q39" s="24" t="n">
        <v>2000</v>
      </c>
      <c r="R39" s="24" t="n">
        <v>2000</v>
      </c>
      <c r="S39" s="24" t="n">
        <v>2000</v>
      </c>
      <c r="T39" s="24" t="n">
        <v>2000</v>
      </c>
      <c r="U39" s="24" t="n">
        <v>2000</v>
      </c>
      <c r="V39" s="24" t="n">
        <v>2000</v>
      </c>
      <c r="W39" s="24" t="n">
        <v>2000</v>
      </c>
      <c r="X39" s="24" t="n">
        <v>2000</v>
      </c>
      <c r="Y39" s="24" t="n">
        <v>2000</v>
      </c>
      <c r="Z39" s="24" t="n">
        <v>2000</v>
      </c>
      <c r="AA39" s="48">
        <f>SUM(C39:Z39)</f>
        <v/>
      </c>
    </row>
    <row r="40">
      <c r="A40" s="65" t="inlineStr">
        <is>
          <t>IP  (ongoing patents / new biomarkers)</t>
        </is>
      </c>
      <c r="C40" s="24" t="n">
        <v>2500</v>
      </c>
      <c r="D40" s="24" t="n">
        <v>2400</v>
      </c>
      <c r="E40" s="24" t="n">
        <v>2350</v>
      </c>
      <c r="F40" s="24" t="n">
        <v>2250</v>
      </c>
      <c r="G40" s="24" t="n">
        <v>2150</v>
      </c>
      <c r="H40" s="24" t="n">
        <v>2100</v>
      </c>
      <c r="I40" s="24" t="n">
        <v>2000</v>
      </c>
      <c r="J40" s="24" t="n">
        <v>1950</v>
      </c>
      <c r="K40" s="24" t="n">
        <v>1900</v>
      </c>
      <c r="L40" s="24" t="n">
        <v>1800</v>
      </c>
      <c r="M40" s="24" t="n">
        <v>1750</v>
      </c>
      <c r="N40" s="24" t="n">
        <v>1700</v>
      </c>
      <c r="O40" s="24" t="n">
        <v>1600</v>
      </c>
      <c r="P40" s="24" t="n">
        <v>1550</v>
      </c>
      <c r="Q40" s="24" t="n">
        <v>1500</v>
      </c>
      <c r="R40" s="24" t="n">
        <v>1450</v>
      </c>
      <c r="S40" s="24" t="n">
        <v>1450</v>
      </c>
      <c r="T40" s="24" t="n">
        <v>1400</v>
      </c>
      <c r="U40" s="24" t="n">
        <v>1350</v>
      </c>
      <c r="V40" s="24" t="n">
        <v>1350</v>
      </c>
      <c r="W40" s="24" t="n">
        <v>1300</v>
      </c>
      <c r="X40" s="24" t="n">
        <v>1250</v>
      </c>
      <c r="Y40" s="24" t="n">
        <v>1250</v>
      </c>
      <c r="Z40" s="24" t="n">
        <v>1200</v>
      </c>
      <c r="AA40" s="48">
        <f>SUM(C40:Z40)</f>
        <v/>
      </c>
    </row>
    <row r="41">
      <c r="A41" s="65" t="inlineStr">
        <is>
          <t>Insurance  (grows with team)</t>
        </is>
      </c>
      <c r="C41" s="24" t="n">
        <v>800</v>
      </c>
      <c r="D41" s="24" t="n">
        <v>850</v>
      </c>
      <c r="E41" s="24" t="n">
        <v>900</v>
      </c>
      <c r="F41" s="24" t="n">
        <v>950</v>
      </c>
      <c r="G41" s="24" t="n">
        <v>1000</v>
      </c>
      <c r="H41" s="24" t="n">
        <v>1000</v>
      </c>
      <c r="I41" s="24" t="n">
        <v>1050</v>
      </c>
      <c r="J41" s="24" t="n">
        <v>1100</v>
      </c>
      <c r="K41" s="24" t="n">
        <v>1150</v>
      </c>
      <c r="L41" s="24" t="n">
        <v>1200</v>
      </c>
      <c r="M41" s="24" t="n">
        <v>1250</v>
      </c>
      <c r="N41" s="24" t="n">
        <v>1300</v>
      </c>
      <c r="O41" s="24" t="n">
        <v>1350</v>
      </c>
      <c r="P41" s="24" t="n">
        <v>1350</v>
      </c>
      <c r="Q41" s="24" t="n">
        <v>1400</v>
      </c>
      <c r="R41" s="24" t="n">
        <v>1450</v>
      </c>
      <c r="S41" s="24" t="n">
        <v>1500</v>
      </c>
      <c r="T41" s="24" t="n">
        <v>1550</v>
      </c>
      <c r="U41" s="24" t="n">
        <v>1600</v>
      </c>
      <c r="V41" s="24" t="n">
        <v>1650</v>
      </c>
      <c r="W41" s="24" t="n">
        <v>1650</v>
      </c>
      <c r="X41" s="24" t="n">
        <v>1700</v>
      </c>
      <c r="Y41" s="24" t="n">
        <v>1750</v>
      </c>
      <c r="Z41" s="24" t="n">
        <v>1800</v>
      </c>
      <c r="AA41" s="48">
        <f>SUM(C41:Z41)</f>
        <v/>
      </c>
    </row>
    <row r="42">
      <c r="A42" s="65" t="inlineStr">
        <is>
          <t>Rent  (steps up with headcount)</t>
        </is>
      </c>
      <c r="C42" s="24" t="n">
        <v>3000</v>
      </c>
      <c r="D42" s="24" t="n">
        <v>3250</v>
      </c>
      <c r="E42" s="24" t="n">
        <v>3500</v>
      </c>
      <c r="F42" s="24" t="n">
        <v>3750</v>
      </c>
      <c r="G42" s="24" t="n">
        <v>4000</v>
      </c>
      <c r="H42" s="24" t="n">
        <v>4250</v>
      </c>
      <c r="I42" s="24" t="n">
        <v>4500</v>
      </c>
      <c r="J42" s="24" t="n">
        <v>4750</v>
      </c>
      <c r="K42" s="24" t="n">
        <v>5000</v>
      </c>
      <c r="L42" s="24" t="n">
        <v>5250</v>
      </c>
      <c r="M42" s="24" t="n">
        <v>5500</v>
      </c>
      <c r="N42" s="24" t="n">
        <v>5750</v>
      </c>
      <c r="O42" s="24" t="n">
        <v>6000</v>
      </c>
      <c r="P42" s="24" t="n">
        <v>6250</v>
      </c>
      <c r="Q42" s="24" t="n">
        <v>6500</v>
      </c>
      <c r="R42" s="24" t="n">
        <v>6800</v>
      </c>
      <c r="S42" s="24" t="n">
        <v>7050</v>
      </c>
      <c r="T42" s="24" t="n">
        <v>7350</v>
      </c>
      <c r="U42" s="24" t="n">
        <v>7600</v>
      </c>
      <c r="V42" s="24" t="n">
        <v>7900</v>
      </c>
      <c r="W42" s="24" t="n">
        <v>8150</v>
      </c>
      <c r="X42" s="24" t="n">
        <v>8450</v>
      </c>
      <c r="Y42" s="24" t="n">
        <v>8700</v>
      </c>
      <c r="Z42" s="24" t="n">
        <v>9000</v>
      </c>
      <c r="AA42" s="48">
        <f>SUM(C42:Z42)</f>
        <v/>
      </c>
    </row>
    <row r="43">
      <c r="A43" s="65" t="inlineStr">
        <is>
          <t>Accounting</t>
        </is>
      </c>
      <c r="C43" s="24" t="n">
        <v>800</v>
      </c>
      <c r="D43" s="24" t="n">
        <v>850</v>
      </c>
      <c r="E43" s="24" t="n">
        <v>900</v>
      </c>
      <c r="F43" s="24" t="n">
        <v>950</v>
      </c>
      <c r="G43" s="24" t="n">
        <v>1000</v>
      </c>
      <c r="H43" s="24" t="n">
        <v>1000</v>
      </c>
      <c r="I43" s="24" t="n">
        <v>1050</v>
      </c>
      <c r="J43" s="24" t="n">
        <v>1100</v>
      </c>
      <c r="K43" s="24" t="n">
        <v>1150</v>
      </c>
      <c r="L43" s="24" t="n">
        <v>1200</v>
      </c>
      <c r="M43" s="24" t="n">
        <v>1250</v>
      </c>
      <c r="N43" s="24" t="n">
        <v>1300</v>
      </c>
      <c r="O43" s="24" t="n">
        <v>1350</v>
      </c>
      <c r="P43" s="24" t="n">
        <v>1450</v>
      </c>
      <c r="Q43" s="24" t="n">
        <v>1500</v>
      </c>
      <c r="R43" s="24" t="n">
        <v>1550</v>
      </c>
      <c r="S43" s="24" t="n">
        <v>1600</v>
      </c>
      <c r="T43" s="24" t="n">
        <v>1650</v>
      </c>
      <c r="U43" s="24" t="n">
        <v>1700</v>
      </c>
      <c r="V43" s="24" t="n">
        <v>1750</v>
      </c>
      <c r="W43" s="24" t="n">
        <v>1850</v>
      </c>
      <c r="X43" s="24" t="n">
        <v>1900</v>
      </c>
      <c r="Y43" s="24" t="n">
        <v>1950</v>
      </c>
      <c r="Z43" s="24" t="n">
        <v>2000</v>
      </c>
      <c r="AA43" s="48">
        <f>SUM(C43:Z43)</f>
        <v/>
      </c>
    </row>
    <row r="44">
      <c r="A44" s="65" t="inlineStr">
        <is>
          <t>Travel  (sales &amp; customers)</t>
        </is>
      </c>
      <c r="C44" s="24" t="n">
        <v>1500</v>
      </c>
      <c r="D44" s="24" t="n">
        <v>1600</v>
      </c>
      <c r="E44" s="24" t="n">
        <v>1700</v>
      </c>
      <c r="F44" s="24" t="n">
        <v>1850</v>
      </c>
      <c r="G44" s="24" t="n">
        <v>1950</v>
      </c>
      <c r="H44" s="24" t="n">
        <v>2050</v>
      </c>
      <c r="I44" s="24" t="n">
        <v>2150</v>
      </c>
      <c r="J44" s="24" t="n">
        <v>2300</v>
      </c>
      <c r="K44" s="24" t="n">
        <v>2400</v>
      </c>
      <c r="L44" s="24" t="n">
        <v>2500</v>
      </c>
      <c r="M44" s="24" t="n">
        <v>2600</v>
      </c>
      <c r="N44" s="24" t="n">
        <v>2700</v>
      </c>
      <c r="O44" s="24" t="n">
        <v>2850</v>
      </c>
      <c r="P44" s="24" t="n">
        <v>2950</v>
      </c>
      <c r="Q44" s="24" t="n">
        <v>3050</v>
      </c>
      <c r="R44" s="24" t="n">
        <v>3150</v>
      </c>
      <c r="S44" s="24" t="n">
        <v>3300</v>
      </c>
      <c r="T44" s="24" t="n">
        <v>3400</v>
      </c>
      <c r="U44" s="24" t="n">
        <v>3500</v>
      </c>
      <c r="V44" s="24" t="n">
        <v>3700</v>
      </c>
      <c r="W44" s="24" t="n">
        <v>3900</v>
      </c>
      <c r="X44" s="24" t="n">
        <v>4100</v>
      </c>
      <c r="Y44" s="24" t="n">
        <v>4300</v>
      </c>
      <c r="Z44" s="24" t="n">
        <v>4500</v>
      </c>
      <c r="AA44" s="48">
        <f>SUM(C44:Z44)</f>
        <v/>
      </c>
    </row>
    <row r="45">
      <c r="A45" s="65" t="inlineStr">
        <is>
          <t>Meals &amp; Entertainment</t>
        </is>
      </c>
      <c r="C45" s="24" t="n">
        <v>500</v>
      </c>
      <c r="D45" s="24" t="n">
        <v>500</v>
      </c>
      <c r="E45" s="24" t="n">
        <v>550</v>
      </c>
      <c r="F45" s="24" t="n">
        <v>550</v>
      </c>
      <c r="G45" s="24" t="n">
        <v>550</v>
      </c>
      <c r="H45" s="24" t="n">
        <v>600</v>
      </c>
      <c r="I45" s="24" t="n">
        <v>600</v>
      </c>
      <c r="J45" s="24" t="n">
        <v>600</v>
      </c>
      <c r="K45" s="24" t="n">
        <v>650</v>
      </c>
      <c r="L45" s="24" t="n">
        <v>650</v>
      </c>
      <c r="M45" s="24" t="n">
        <v>650</v>
      </c>
      <c r="N45" s="24" t="n">
        <v>700</v>
      </c>
      <c r="O45" s="24" t="n">
        <v>700</v>
      </c>
      <c r="P45" s="24" t="n">
        <v>750</v>
      </c>
      <c r="Q45" s="24" t="n">
        <v>750</v>
      </c>
      <c r="R45" s="24" t="n">
        <v>800</v>
      </c>
      <c r="S45" s="24" t="n">
        <v>800</v>
      </c>
      <c r="T45" s="24" t="n">
        <v>850</v>
      </c>
      <c r="U45" s="24" t="n">
        <v>850</v>
      </c>
      <c r="V45" s="24" t="n">
        <v>900</v>
      </c>
      <c r="W45" s="24" t="n">
        <v>900</v>
      </c>
      <c r="X45" s="24" t="n">
        <v>950</v>
      </c>
      <c r="Y45" s="24" t="n">
        <v>950</v>
      </c>
      <c r="Z45" s="24" t="n">
        <v>1000</v>
      </c>
      <c r="AA45" s="48">
        <f>SUM(C45:Z45)</f>
        <v/>
      </c>
    </row>
    <row r="46">
      <c r="A46" s="65" t="inlineStr">
        <is>
          <t>Computer / IT  (cloud; scales with devices/users)</t>
        </is>
      </c>
      <c r="C46" s="24" t="n">
        <v>1000</v>
      </c>
      <c r="D46" s="24" t="n">
        <v>1150</v>
      </c>
      <c r="E46" s="24" t="n">
        <v>1350</v>
      </c>
      <c r="F46" s="24" t="n">
        <v>1500</v>
      </c>
      <c r="G46" s="24" t="n">
        <v>1650</v>
      </c>
      <c r="H46" s="24" t="n">
        <v>1850</v>
      </c>
      <c r="I46" s="24" t="n">
        <v>2000</v>
      </c>
      <c r="J46" s="24" t="n">
        <v>2150</v>
      </c>
      <c r="K46" s="24" t="n">
        <v>2350</v>
      </c>
      <c r="L46" s="24" t="n">
        <v>2500</v>
      </c>
      <c r="M46" s="24" t="n">
        <v>2800</v>
      </c>
      <c r="N46" s="24" t="n">
        <v>3100</v>
      </c>
      <c r="O46" s="24" t="n">
        <v>3400</v>
      </c>
      <c r="P46" s="24" t="n">
        <v>3700</v>
      </c>
      <c r="Q46" s="24" t="n">
        <v>4000</v>
      </c>
      <c r="R46" s="24" t="n">
        <v>4350</v>
      </c>
      <c r="S46" s="24" t="n">
        <v>4650</v>
      </c>
      <c r="T46" s="24" t="n">
        <v>5000</v>
      </c>
      <c r="U46" s="24" t="n">
        <v>5350</v>
      </c>
      <c r="V46" s="24" t="n">
        <v>5650</v>
      </c>
      <c r="W46" s="24" t="n">
        <v>6000</v>
      </c>
      <c r="X46" s="24" t="n">
        <v>6350</v>
      </c>
      <c r="Y46" s="24" t="n">
        <v>6650</v>
      </c>
      <c r="Z46" s="24" t="n">
        <v>7000</v>
      </c>
      <c r="AA46" s="48">
        <f>SUM(C46:Z46)</f>
        <v/>
      </c>
    </row>
    <row r="47">
      <c r="A47" s="65" t="inlineStr">
        <is>
          <t>Marketing  (active from launch, ramps)</t>
        </is>
      </c>
      <c r="C47" s="24" t="n">
        <v>1500</v>
      </c>
      <c r="D47" s="24" t="n">
        <v>1800</v>
      </c>
      <c r="E47" s="24" t="n">
        <v>2100</v>
      </c>
      <c r="F47" s="24" t="n">
        <v>2400</v>
      </c>
      <c r="G47" s="24" t="n">
        <v>2700</v>
      </c>
      <c r="H47" s="24" t="n">
        <v>3000</v>
      </c>
      <c r="I47" s="24" t="n">
        <v>3500</v>
      </c>
      <c r="J47" s="24" t="n">
        <v>4000</v>
      </c>
      <c r="K47" s="24" t="n">
        <v>4500</v>
      </c>
      <c r="L47" s="24" t="n">
        <v>5000</v>
      </c>
      <c r="M47" s="24" t="n">
        <v>5800</v>
      </c>
      <c r="N47" s="24" t="n">
        <v>6600</v>
      </c>
      <c r="O47" s="24" t="n">
        <v>7400</v>
      </c>
      <c r="P47" s="24" t="n">
        <v>8200</v>
      </c>
      <c r="Q47" s="24" t="n">
        <v>9000</v>
      </c>
      <c r="R47" s="24" t="n">
        <v>9550</v>
      </c>
      <c r="S47" s="24" t="n">
        <v>10100</v>
      </c>
      <c r="T47" s="24" t="n">
        <v>10650</v>
      </c>
      <c r="U47" s="24" t="n">
        <v>11200</v>
      </c>
      <c r="V47" s="24" t="n">
        <v>11800</v>
      </c>
      <c r="W47" s="24" t="n">
        <v>12350</v>
      </c>
      <c r="X47" s="24" t="n">
        <v>12900</v>
      </c>
      <c r="Y47" s="24" t="n">
        <v>13450</v>
      </c>
      <c r="Z47" s="24" t="n">
        <v>14000</v>
      </c>
      <c r="AA47" s="48">
        <f>SUM(C47:Z47)</f>
        <v/>
      </c>
    </row>
    <row r="48">
      <c r="A48" s="65" t="inlineStr">
        <is>
          <t>Trade Shows &amp; Events</t>
        </is>
      </c>
      <c r="C48" s="24" t="n">
        <v>1000</v>
      </c>
      <c r="D48" s="24" t="n">
        <v>1250</v>
      </c>
      <c r="E48" s="24" t="n">
        <v>1500</v>
      </c>
      <c r="F48" s="24" t="n">
        <v>1750</v>
      </c>
      <c r="G48" s="24" t="n">
        <v>2000</v>
      </c>
      <c r="H48" s="24" t="n">
        <v>2250</v>
      </c>
      <c r="I48" s="24" t="n">
        <v>2500</v>
      </c>
      <c r="J48" s="24" t="n">
        <v>2750</v>
      </c>
      <c r="K48" s="24" t="n">
        <v>3000</v>
      </c>
      <c r="L48" s="24" t="n">
        <v>3350</v>
      </c>
      <c r="M48" s="24" t="n">
        <v>3650</v>
      </c>
      <c r="N48" s="24" t="n">
        <v>4000</v>
      </c>
      <c r="O48" s="24" t="n">
        <v>4350</v>
      </c>
      <c r="P48" s="24" t="n">
        <v>4650</v>
      </c>
      <c r="Q48" s="24" t="n">
        <v>5000</v>
      </c>
      <c r="R48" s="24" t="n">
        <v>5200</v>
      </c>
      <c r="S48" s="24" t="n">
        <v>5450</v>
      </c>
      <c r="T48" s="24" t="n">
        <v>5650</v>
      </c>
      <c r="U48" s="24" t="n">
        <v>5900</v>
      </c>
      <c r="V48" s="24" t="n">
        <v>6100</v>
      </c>
      <c r="W48" s="24" t="n">
        <v>6350</v>
      </c>
      <c r="X48" s="24" t="n">
        <v>6550</v>
      </c>
      <c r="Y48" s="24" t="n">
        <v>6800</v>
      </c>
      <c r="Z48" s="24" t="n">
        <v>7000</v>
      </c>
      <c r="AA48" s="48">
        <f>SUM(C48:Z48)</f>
        <v/>
      </c>
    </row>
    <row r="49">
      <c r="A49" s="65" t="inlineStr">
        <is>
          <t>Website</t>
        </is>
      </c>
      <c r="C49" s="24" t="n">
        <v>2500</v>
      </c>
      <c r="D49" s="24" t="n">
        <v>2150</v>
      </c>
      <c r="E49" s="24" t="n">
        <v>1850</v>
      </c>
      <c r="F49" s="24" t="n">
        <v>1500</v>
      </c>
      <c r="G49" s="24" t="n">
        <v>1500</v>
      </c>
      <c r="H49" s="24" t="n">
        <v>1500</v>
      </c>
      <c r="I49" s="24" t="n">
        <v>1500</v>
      </c>
      <c r="J49" s="24" t="n">
        <v>1500</v>
      </c>
      <c r="K49" s="24" t="n">
        <v>1500</v>
      </c>
      <c r="L49" s="24" t="n">
        <v>1500</v>
      </c>
      <c r="M49" s="24" t="n">
        <v>1500</v>
      </c>
      <c r="N49" s="24" t="n">
        <v>1500</v>
      </c>
      <c r="O49" s="24" t="n">
        <v>1500</v>
      </c>
      <c r="P49" s="24" t="n">
        <v>1500</v>
      </c>
      <c r="Q49" s="24" t="n">
        <v>1500</v>
      </c>
      <c r="R49" s="24" t="n">
        <v>1500</v>
      </c>
      <c r="S49" s="24" t="n">
        <v>1500</v>
      </c>
      <c r="T49" s="24" t="n">
        <v>1500</v>
      </c>
      <c r="U49" s="24" t="n">
        <v>1500</v>
      </c>
      <c r="V49" s="24" t="n">
        <v>1500</v>
      </c>
      <c r="W49" s="24" t="n">
        <v>1500</v>
      </c>
      <c r="X49" s="24" t="n">
        <v>1500</v>
      </c>
      <c r="Y49" s="24" t="n">
        <v>1500</v>
      </c>
      <c r="Z49" s="24" t="n">
        <v>1500</v>
      </c>
      <c r="AA49" s="48">
        <f>SUM(C49:Z49)</f>
        <v/>
      </c>
    </row>
    <row r="51">
      <c r="A51" s="13" t="inlineStr">
        <is>
          <t>TOTAL MONTHLY COSTS</t>
        </is>
      </c>
      <c r="C51" s="17">
        <f>SUM(C9:C49)</f>
        <v/>
      </c>
      <c r="D51" s="17">
        <f>SUM(D9:D49)</f>
        <v/>
      </c>
      <c r="E51" s="17">
        <f>SUM(E9:E49)</f>
        <v/>
      </c>
      <c r="F51" s="17">
        <f>SUM(F9:F49)</f>
        <v/>
      </c>
      <c r="G51" s="17">
        <f>SUM(G9:G49)</f>
        <v/>
      </c>
      <c r="H51" s="17">
        <f>SUM(H9:H49)</f>
        <v/>
      </c>
      <c r="I51" s="17">
        <f>SUM(I9:I49)</f>
        <v/>
      </c>
      <c r="J51" s="17">
        <f>SUM(J9:J49)</f>
        <v/>
      </c>
      <c r="K51" s="17">
        <f>SUM(K9:K49)</f>
        <v/>
      </c>
      <c r="L51" s="17">
        <f>SUM(L9:L49)</f>
        <v/>
      </c>
      <c r="M51" s="17">
        <f>SUM(M9:M49)</f>
        <v/>
      </c>
      <c r="N51" s="17">
        <f>SUM(N9:N49)</f>
        <v/>
      </c>
      <c r="O51" s="17">
        <f>SUM(O9:O49)</f>
        <v/>
      </c>
      <c r="P51" s="17">
        <f>SUM(P9:P49)</f>
        <v/>
      </c>
      <c r="Q51" s="17">
        <f>SUM(Q9:Q49)</f>
        <v/>
      </c>
      <c r="R51" s="17">
        <f>SUM(R9:R49)</f>
        <v/>
      </c>
      <c r="S51" s="17">
        <f>SUM(S9:S49)</f>
        <v/>
      </c>
      <c r="T51" s="17">
        <f>SUM(T9:T49)</f>
        <v/>
      </c>
      <c r="U51" s="17">
        <f>SUM(U9:U49)</f>
        <v/>
      </c>
      <c r="V51" s="17">
        <f>SUM(V9:V49)</f>
        <v/>
      </c>
      <c r="W51" s="17">
        <f>SUM(W9:W49)</f>
        <v/>
      </c>
      <c r="X51" s="17">
        <f>SUM(X9:X49)</f>
        <v/>
      </c>
      <c r="Y51" s="17">
        <f>SUM(Y9:Y49)</f>
        <v/>
      </c>
      <c r="Z51" s="17">
        <f>SUM(Z9:Z49)</f>
        <v/>
      </c>
      <c r="AA51" s="46">
        <f>SUM(C51:Z51)</f>
        <v/>
      </c>
    </row>
    <row r="52">
      <c r="A52" s="13" t="inlineStr">
        <is>
          <t>CUMULATIVE COSTS</t>
        </is>
      </c>
      <c r="C52" s="17">
        <f>C51</f>
        <v/>
      </c>
      <c r="D52" s="17">
        <f>C52+D51</f>
        <v/>
      </c>
      <c r="E52" s="17">
        <f>D52+E51</f>
        <v/>
      </c>
      <c r="F52" s="17">
        <f>E52+F51</f>
        <v/>
      </c>
      <c r="G52" s="17">
        <f>F52+G51</f>
        <v/>
      </c>
      <c r="H52" s="17">
        <f>G52+H51</f>
        <v/>
      </c>
      <c r="I52" s="17">
        <f>H52+I51</f>
        <v/>
      </c>
      <c r="J52" s="17">
        <f>I52+J51</f>
        <v/>
      </c>
      <c r="K52" s="17">
        <f>J52+K51</f>
        <v/>
      </c>
      <c r="L52" s="17">
        <f>K52+L51</f>
        <v/>
      </c>
      <c r="M52" s="17">
        <f>L52+M51</f>
        <v/>
      </c>
      <c r="N52" s="17">
        <f>M52+N51</f>
        <v/>
      </c>
      <c r="O52" s="17">
        <f>N52+O51</f>
        <v/>
      </c>
      <c r="P52" s="17">
        <f>O52+P51</f>
        <v/>
      </c>
      <c r="Q52" s="17">
        <f>P52+Q51</f>
        <v/>
      </c>
      <c r="R52" s="17">
        <f>Q52+R51</f>
        <v/>
      </c>
      <c r="S52" s="17">
        <f>R52+S51</f>
        <v/>
      </c>
      <c r="T52" s="17">
        <f>S52+T51</f>
        <v/>
      </c>
      <c r="U52" s="17">
        <f>T52+U51</f>
        <v/>
      </c>
      <c r="V52" s="17">
        <f>U52+V51</f>
        <v/>
      </c>
      <c r="W52" s="17">
        <f>V52+W51</f>
        <v/>
      </c>
      <c r="X52" s="17">
        <f>W52+X51</f>
        <v/>
      </c>
      <c r="Y52" s="17">
        <f>X52+Y51</f>
        <v/>
      </c>
      <c r="Z52" s="17">
        <f>Y52+Z51</f>
        <v/>
      </c>
    </row>
    <row r="54">
      <c r="A54" s="51" t="inlineStr">
        <is>
          <t>Milestones and phasing follow the deck timeline: pilot (2025) is complete, so 2026 is commercialization/first paying customers (Class I wellness ships now), Seed $2M in 2027, Series A $5M in 2028, cash-flow positive 2028. Implied spend: 2026 (Apr–Dec) ≈ $1,217K · 2027 ≈ $2,389K · 2028 Q1 ≈ $742K (24-mo ≈ $4.35M). People (labor) ≈ $700K → $1,109K maps to Admin &amp; Labor; device/production materials map to COGS/CapEx (partly financed off B/S, see BS/CF).</t>
        </is>
      </c>
    </row>
  </sheetData>
  <mergeCells count="1">
    <mergeCell ref="A54:N5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4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33" t="inlineStr">
        <is>
          <t>Assumptions &amp; Drivers</t>
        </is>
      </c>
    </row>
    <row r="2">
      <c r="A2" s="11" t="inlineStr">
        <is>
          <t>USD thousands unless noted</t>
        </is>
      </c>
    </row>
    <row r="4">
      <c r="A4" s="34" t="inlineStr">
        <is>
          <t>Driver</t>
        </is>
      </c>
      <c r="B4" s="35" t="n">
        <v>2026</v>
      </c>
      <c r="C4" s="35" t="n">
        <v>2027</v>
      </c>
      <c r="D4" s="35" t="n">
        <v>2028</v>
      </c>
      <c r="E4" s="35" t="n">
        <v>2029</v>
      </c>
      <c r="F4" s="35" t="n">
        <v>2030</v>
      </c>
    </row>
    <row r="5">
      <c r="A5" s="13" t="inlineStr">
        <is>
          <t>PRICING &amp; UNIT ECONOMICS</t>
        </is>
      </c>
    </row>
    <row r="6">
      <c r="A6" s="36" t="inlineStr">
        <is>
          <t xml:space="preserve">   Software price / unit / month ($)</t>
        </is>
      </c>
      <c r="B6" s="37" t="n">
        <v>99</v>
      </c>
      <c r="C6" s="37" t="n">
        <v>99</v>
      </c>
      <c r="D6" s="37" t="n">
        <v>99</v>
      </c>
      <c r="E6" s="37" t="n">
        <v>99</v>
      </c>
      <c r="F6" s="37" t="n">
        <v>99</v>
      </c>
    </row>
    <row r="7">
      <c r="A7" s="36" t="inlineStr">
        <is>
          <t xml:space="preserve">   Software ARPU / resident / year ($)</t>
        </is>
      </c>
      <c r="B7" s="37" t="n">
        <v>1188</v>
      </c>
      <c r="C7" s="37" t="n">
        <v>1188</v>
      </c>
      <c r="D7" s="37" t="n">
        <v>1188</v>
      </c>
      <c r="E7" s="37" t="n">
        <v>1188</v>
      </c>
      <c r="F7" s="37" t="n">
        <v>1188</v>
      </c>
    </row>
    <row r="8">
      <c r="A8" s="36" t="inlineStr">
        <is>
          <t xml:space="preserve">   Reimbursement-inclusive ARPU (RPM+CCM, $)</t>
        </is>
      </c>
      <c r="B8" s="37" t="n">
        <v>1188</v>
      </c>
      <c r="C8" s="37" t="n">
        <v>1188</v>
      </c>
      <c r="D8" s="37" t="n">
        <v>2000</v>
      </c>
      <c r="E8" s="37" t="n">
        <v>2500</v>
      </c>
      <c r="F8" s="37" t="n">
        <v>3036</v>
      </c>
    </row>
    <row r="9">
      <c r="A9" s="36" t="inlineStr">
        <is>
          <t xml:space="preserve">   Device BOM cost / unit ($, financed off B/S)</t>
        </is>
      </c>
      <c r="B9" s="37" t="n">
        <v>200</v>
      </c>
      <c r="C9" s="37" t="n">
        <v>190</v>
      </c>
      <c r="D9" s="37" t="n">
        <v>180</v>
      </c>
      <c r="E9" s="37" t="n">
        <v>175</v>
      </c>
      <c r="F9" s="37" t="n">
        <v>170</v>
      </c>
    </row>
    <row r="10">
      <c r="A10" s="36" t="inlineStr">
        <is>
          <t xml:space="preserve">   Contract term (years)</t>
        </is>
      </c>
      <c r="B10" s="38" t="n">
        <v>5</v>
      </c>
      <c r="C10" s="38" t="n">
        <v>5</v>
      </c>
      <c r="D10" s="38" t="n">
        <v>5</v>
      </c>
      <c r="E10" s="38" t="n">
        <v>5</v>
      </c>
      <c r="F10" s="38" t="n">
        <v>5</v>
      </c>
    </row>
    <row r="11">
      <c r="A11" s="13" t="inlineStr">
        <is>
          <t>GROWTH &amp; MARGIN</t>
        </is>
      </c>
    </row>
    <row r="12">
      <c r="A12" s="36" t="inlineStr">
        <is>
          <t xml:space="preserve">   Ending residents monitored (billed units)</t>
        </is>
      </c>
      <c r="B12" s="39" t="n">
        <v>421</v>
      </c>
      <c r="C12" s="39" t="n">
        <v>2525</v>
      </c>
      <c r="D12" s="39" t="n">
        <v>8418</v>
      </c>
      <c r="E12" s="39" t="n">
        <v>21044</v>
      </c>
      <c r="F12" s="39" t="n">
        <v>42088</v>
      </c>
    </row>
    <row r="13">
      <c r="A13" s="36" t="inlineStr">
        <is>
          <t xml:space="preserve">   Gross margin</t>
        </is>
      </c>
      <c r="B13" s="15" t="n">
        <v>0.8</v>
      </c>
      <c r="C13" s="15" t="n">
        <v>0.85</v>
      </c>
      <c r="D13" s="15" t="n">
        <v>0.9</v>
      </c>
      <c r="E13" s="15" t="n">
        <v>0.9</v>
      </c>
      <c r="F13" s="15" t="n">
        <v>0.9</v>
      </c>
    </row>
    <row r="14">
      <c r="A14" s="36" t="inlineStr">
        <is>
          <t xml:space="preserve">   Assumed annual logo churn</t>
        </is>
      </c>
      <c r="B14" s="15" t="n">
        <v>0.05</v>
      </c>
      <c r="C14" s="15" t="n">
        <v>0.05</v>
      </c>
      <c r="D14" s="15" t="n">
        <v>0.05</v>
      </c>
      <c r="E14" s="15" t="n">
        <v>0.05</v>
      </c>
      <c r="F14" s="15" t="n">
        <v>0.05</v>
      </c>
    </row>
    <row r="15">
      <c r="A15" s="13" t="inlineStr">
        <is>
          <t>CAPITAL</t>
        </is>
      </c>
    </row>
    <row r="16">
      <c r="A16" s="36" t="inlineStr">
        <is>
          <t xml:space="preserve">   New capital raised (pre-seed / rounds)</t>
        </is>
      </c>
      <c r="B16" s="24" t="n">
        <v>500</v>
      </c>
      <c r="C16" s="24" t="n">
        <v>2000</v>
      </c>
      <c r="D16" s="24" t="n">
        <v>5000</v>
      </c>
      <c r="E16" s="24" t="n">
        <v>0</v>
      </c>
      <c r="F16" s="24" t="n">
        <v>0</v>
      </c>
    </row>
    <row r="17">
      <c r="A17" s="36" t="inlineStr">
        <is>
          <t xml:space="preserve">   CapEx + working capital</t>
        </is>
      </c>
      <c r="B17" s="24" t="n">
        <v>-100</v>
      </c>
      <c r="C17" s="24" t="n">
        <v>-400</v>
      </c>
      <c r="D17" s="24" t="n">
        <v>-1000</v>
      </c>
      <c r="E17" s="24" t="n">
        <v>-1500</v>
      </c>
      <c r="F17" s="24" t="n">
        <v>-2000</v>
      </c>
    </row>
    <row r="19">
      <c r="A19" s="30" t="inlineStr">
        <is>
          <t>Non-dilutive to date: $248K MN Partnership grant (UMN / Mayo / State of MN) + $100K gener8tor MSP. Devices built &lt;$200/unit by EI Microcircuits (Mankato), financed off balance sheet via Camber Road Partners.</t>
        </is>
      </c>
    </row>
    <row r="21">
      <c r="A21" s="51" t="inlineStr">
        <is>
          <t>Margin note (hardware-as-a-service): the device is financed off balance sheet (Camber Road Partners), so device cost is not an up-front COGS hit — gross margin reflects software-led economics (~90% at scale), with device capex/working-capital shown on the Cash Flow &amp; Balance Sheet rather than the P&amp;L. Medicare RPM/CCM reimbursement is modeled as segregated upside (Revenue Build), not in base ARR.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4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33" t="inlineStr">
        <is>
          <t>Revenue Build — Residents → ARR</t>
        </is>
      </c>
    </row>
    <row r="2">
      <c r="A2" s="11" t="inlineStr">
        <is>
          <t>USD thousands unless noted</t>
        </is>
      </c>
    </row>
    <row r="4">
      <c r="A4" s="34" t="inlineStr">
        <is>
          <t>Driver</t>
        </is>
      </c>
      <c r="B4" s="35" t="n">
        <v>2026</v>
      </c>
      <c r="C4" s="35" t="n">
        <v>2027</v>
      </c>
      <c r="D4" s="35" t="n">
        <v>2028</v>
      </c>
      <c r="E4" s="35" t="n">
        <v>2029</v>
      </c>
      <c r="F4" s="35" t="n">
        <v>2030</v>
      </c>
    </row>
    <row r="5">
      <c r="A5" s="36" t="inlineStr">
        <is>
          <t>Beginning residents</t>
        </is>
      </c>
      <c r="B5" s="39" t="n">
        <v>0</v>
      </c>
      <c r="C5" s="39" t="n">
        <v>421</v>
      </c>
      <c r="D5" s="39" t="n">
        <v>2525</v>
      </c>
      <c r="E5" s="39" t="n">
        <v>8418</v>
      </c>
      <c r="F5" s="39" t="n">
        <v>21044</v>
      </c>
    </row>
    <row r="6">
      <c r="A6" s="36" t="inlineStr">
        <is>
          <t>Net new residents</t>
        </is>
      </c>
      <c r="B6" s="39" t="n">
        <v>421</v>
      </c>
      <c r="C6" s="39" t="n">
        <v>2104</v>
      </c>
      <c r="D6" s="39" t="n">
        <v>5893</v>
      </c>
      <c r="E6" s="39" t="n">
        <v>12626</v>
      </c>
      <c r="F6" s="39" t="n">
        <v>21044</v>
      </c>
    </row>
    <row r="7">
      <c r="A7" s="13" t="inlineStr">
        <is>
          <t>Ending residents (billed units)</t>
        </is>
      </c>
      <c r="B7" s="40" t="n">
        <v>421</v>
      </c>
      <c r="C7" s="40" t="n">
        <v>2525</v>
      </c>
      <c r="D7" s="40" t="n">
        <v>8418</v>
      </c>
      <c r="E7" s="40" t="n">
        <v>21044</v>
      </c>
      <c r="F7" s="40" t="n">
        <v>42088</v>
      </c>
    </row>
    <row r="8">
      <c r="A8" s="36" t="inlineStr">
        <is>
          <t xml:space="preserve">   Software ARPU / resident / year ($)</t>
        </is>
      </c>
      <c r="B8" s="37" t="n">
        <v>1188</v>
      </c>
      <c r="C8" s="37" t="n">
        <v>1188</v>
      </c>
      <c r="D8" s="37" t="n">
        <v>1188</v>
      </c>
      <c r="E8" s="37" t="n">
        <v>1188</v>
      </c>
      <c r="F8" s="37" t="n">
        <v>1188</v>
      </c>
    </row>
    <row r="9">
      <c r="A9" s="16" t="inlineStr">
        <is>
          <t>Software ARR</t>
        </is>
      </c>
      <c r="B9" s="17" t="n">
        <v>500</v>
      </c>
      <c r="C9" s="17" t="n">
        <v>3000</v>
      </c>
      <c r="D9" s="17" t="n">
        <v>10000</v>
      </c>
      <c r="E9" s="17" t="n">
        <v>25000</v>
      </c>
      <c r="F9" s="17" t="n">
        <v>50000</v>
      </c>
    </row>
    <row r="10">
      <c r="A10" s="36" t="inlineStr">
        <is>
          <t xml:space="preserve">   Reimbursement upside ARPU (RPM+CCM, $)</t>
        </is>
      </c>
      <c r="B10" s="37" t="n">
        <v>0</v>
      </c>
      <c r="C10" s="37" t="n">
        <v>0</v>
      </c>
      <c r="D10" s="37" t="n">
        <v>2000</v>
      </c>
      <c r="E10" s="37" t="n">
        <v>2500</v>
      </c>
      <c r="F10" s="37" t="n">
        <v>3036</v>
      </c>
    </row>
    <row r="11">
      <c r="A11" s="36" t="inlineStr">
        <is>
          <t xml:space="preserve">   Reimbursement upside potential (illustrative)</t>
        </is>
      </c>
      <c r="B11" s="24" t="n">
        <v>0</v>
      </c>
      <c r="C11" s="24" t="n">
        <v>0</v>
      </c>
      <c r="D11" s="24" t="n">
        <v>6829</v>
      </c>
      <c r="E11" s="24" t="n">
        <v>17091</v>
      </c>
      <c r="F11" s="24" t="n">
        <v>42088</v>
      </c>
    </row>
    <row r="12">
      <c r="A12" s="13" t="inlineStr">
        <is>
          <t>Total revenue (base case, to IS)</t>
        </is>
      </c>
      <c r="B12" s="14" t="n">
        <v>500</v>
      </c>
      <c r="C12" s="14" t="n">
        <v>3000</v>
      </c>
      <c r="D12" s="14" t="n">
        <v>10000</v>
      </c>
      <c r="E12" s="14" t="n">
        <v>25000</v>
      </c>
      <c r="F12" s="14" t="n">
        <v>50000</v>
      </c>
    </row>
    <row r="14">
      <c r="A14" s="30" t="inlineStr">
        <is>
          <t>Base-case revenue is software ARPU only ($1,188/resident/yr). Medicare RPM + CCM reimbursement is modeled as upside as coverage phases in; not included in the base income statement. Reconciles to IS row 5.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0" t="inlineStr">
        <is>
          <t>Ambient Intelligence Inc. — Income Statement</t>
        </is>
      </c>
    </row>
    <row r="2">
      <c r="A2" s="11" t="inlineStr">
        <is>
          <t>USD thousands</t>
        </is>
      </c>
    </row>
    <row r="4">
      <c r="A4" s="3" t="n"/>
      <c r="B4" s="12" t="n">
        <v>2026</v>
      </c>
      <c r="C4" s="12" t="n">
        <v>2027</v>
      </c>
      <c r="D4" s="12" t="n">
        <v>2028</v>
      </c>
      <c r="E4" s="12" t="n">
        <v>2029</v>
      </c>
      <c r="F4" s="12" t="n">
        <v>2030</v>
      </c>
    </row>
    <row r="5">
      <c r="A5" s="13" t="inlineStr">
        <is>
          <t>Revenue</t>
        </is>
      </c>
      <c r="B5" s="14" t="n">
        <v>500</v>
      </c>
      <c r="C5" s="14" t="n">
        <v>3000</v>
      </c>
      <c r="D5" s="14" t="n">
        <v>10000</v>
      </c>
      <c r="E5" s="14" t="n">
        <v>25000</v>
      </c>
      <c r="F5" s="14" t="n">
        <v>50000</v>
      </c>
    </row>
    <row r="6">
      <c r="A6" s="5" t="inlineStr">
        <is>
          <t>Cost of goods sold</t>
        </is>
      </c>
      <c r="B6" s="6" t="n">
        <v>-100</v>
      </c>
      <c r="C6" s="6" t="n">
        <v>-450</v>
      </c>
      <c r="D6" s="6" t="n">
        <v>-1000</v>
      </c>
      <c r="E6" s="6" t="n">
        <v>-2500</v>
      </c>
      <c r="F6" s="6" t="n">
        <v>-5000</v>
      </c>
    </row>
    <row r="7">
      <c r="A7" s="7" t="inlineStr">
        <is>
          <t>Gross profit</t>
        </is>
      </c>
      <c r="B7" s="8" t="n">
        <v>400</v>
      </c>
      <c r="C7" s="8" t="n">
        <v>2550</v>
      </c>
      <c r="D7" s="8" t="n">
        <v>9000</v>
      </c>
      <c r="E7" s="8" t="n">
        <v>22500</v>
      </c>
      <c r="F7" s="8" t="n">
        <v>45000</v>
      </c>
    </row>
    <row r="8">
      <c r="A8" s="5" t="inlineStr">
        <is>
          <t xml:space="preserve">   Gross margin</t>
        </is>
      </c>
      <c r="B8" s="9" t="n">
        <v>0.8</v>
      </c>
      <c r="C8" s="9" t="n">
        <v>0.85</v>
      </c>
      <c r="D8" s="9" t="n">
        <v>0.9</v>
      </c>
      <c r="E8" s="9" t="n">
        <v>0.9</v>
      </c>
      <c r="F8" s="9" t="n">
        <v>0.9</v>
      </c>
    </row>
    <row r="9">
      <c r="A9" s="5" t="inlineStr">
        <is>
          <t>Admin &amp; labor</t>
        </is>
      </c>
      <c r="B9" s="6" t="n">
        <v>-555</v>
      </c>
      <c r="C9" s="6" t="n">
        <v>-1600</v>
      </c>
      <c r="D9" s="6" t="n">
        <v>-3300</v>
      </c>
      <c r="E9" s="6" t="n">
        <v>-7800</v>
      </c>
      <c r="F9" s="6" t="n">
        <v>-14000</v>
      </c>
    </row>
    <row r="10">
      <c r="A10" s="7" t="inlineStr">
        <is>
          <t>Other operating expenses</t>
        </is>
      </c>
      <c r="B10" s="8" t="n">
        <v>-370</v>
      </c>
      <c r="C10" s="8" t="n">
        <v>-1100</v>
      </c>
      <c r="D10" s="8" t="n">
        <v>-2200</v>
      </c>
      <c r="E10" s="8" t="n">
        <v>-5200</v>
      </c>
      <c r="F10" s="8" t="n">
        <v>-9500</v>
      </c>
    </row>
    <row r="11">
      <c r="A11" s="13" t="inlineStr">
        <is>
          <t>Total operating expenses</t>
        </is>
      </c>
      <c r="B11" s="14" t="n">
        <v>-925</v>
      </c>
      <c r="C11" s="14" t="n">
        <v>-2700</v>
      </c>
      <c r="D11" s="14" t="n">
        <v>-5500</v>
      </c>
      <c r="E11" s="14" t="n">
        <v>-13000</v>
      </c>
      <c r="F11" s="14" t="n">
        <v>-23500</v>
      </c>
    </row>
    <row r="12">
      <c r="A12" s="7" t="inlineStr">
        <is>
          <t>Operating income (EBIT)</t>
        </is>
      </c>
      <c r="B12" s="8" t="n">
        <v>-525</v>
      </c>
      <c r="C12" s="8" t="n">
        <v>-150</v>
      </c>
      <c r="D12" s="8" t="n">
        <v>3500</v>
      </c>
      <c r="E12" s="8" t="n">
        <v>9500</v>
      </c>
      <c r="F12" s="8" t="n">
        <v>21500</v>
      </c>
    </row>
    <row r="13">
      <c r="A13" t="inlineStr">
        <is>
          <t xml:space="preserve">   Operating margin</t>
        </is>
      </c>
      <c r="B13" s="15" t="n">
        <v>-1.05</v>
      </c>
      <c r="C13" s="15" t="n">
        <v>-0.05</v>
      </c>
      <c r="D13" s="15" t="n">
        <v>0.35</v>
      </c>
      <c r="E13" s="15" t="n">
        <v>0.38</v>
      </c>
      <c r="F13" s="15" t="n">
        <v>0.43</v>
      </c>
    </row>
    <row r="14">
      <c r="A14" s="16" t="inlineStr">
        <is>
          <t>Net income (loss)</t>
        </is>
      </c>
      <c r="B14" s="17" t="n">
        <v>-525</v>
      </c>
      <c r="C14" s="17" t="n">
        <v>-150</v>
      </c>
      <c r="D14" s="17" t="n">
        <v>3500</v>
      </c>
      <c r="E14" s="17" t="n">
        <v>9500</v>
      </c>
      <c r="F14" s="17" t="n">
        <v>21500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0" t="inlineStr">
        <is>
          <t>Ambient Intelligence Inc. — Balance Sheet</t>
        </is>
      </c>
    </row>
    <row r="2">
      <c r="A2" s="11" t="inlineStr">
        <is>
          <t>USD thousands</t>
        </is>
      </c>
    </row>
    <row r="4">
      <c r="A4" s="3" t="n"/>
      <c r="B4" s="12" t="n">
        <v>2026</v>
      </c>
      <c r="C4" s="12" t="n">
        <v>2027</v>
      </c>
      <c r="D4" s="12" t="n">
        <v>2028</v>
      </c>
      <c r="E4" s="12" t="n">
        <v>2029</v>
      </c>
      <c r="F4" s="12" t="n">
        <v>2030</v>
      </c>
    </row>
    <row r="5">
      <c r="A5" s="5" t="inlineStr">
        <is>
          <t>Cash and equivalents</t>
        </is>
      </c>
      <c r="B5" s="6" t="n">
        <v>-25</v>
      </c>
      <c r="C5" s="6" t="n">
        <v>1425</v>
      </c>
      <c r="D5" s="6" t="n">
        <v>8925</v>
      </c>
      <c r="E5" s="6" t="n">
        <v>16925</v>
      </c>
      <c r="F5" s="6" t="n">
        <v>36425</v>
      </c>
    </row>
    <row r="6">
      <c r="A6" s="7" t="inlineStr">
        <is>
          <t>Property, equipment &amp; other assets</t>
        </is>
      </c>
      <c r="B6" s="8" t="n">
        <v>100</v>
      </c>
      <c r="C6" s="8" t="n">
        <v>500</v>
      </c>
      <c r="D6" s="8" t="n">
        <v>1500</v>
      </c>
      <c r="E6" s="8" t="n">
        <v>3000</v>
      </c>
      <c r="F6" s="8" t="n">
        <v>5000</v>
      </c>
    </row>
    <row r="7">
      <c r="A7" s="13" t="inlineStr">
        <is>
          <t>Total assets</t>
        </is>
      </c>
      <c r="B7" s="14" t="n">
        <v>75</v>
      </c>
      <c r="C7" s="14" t="n">
        <v>1925</v>
      </c>
      <c r="D7" s="14" t="n">
        <v>10425</v>
      </c>
      <c r="E7" s="14" t="n">
        <v>19925</v>
      </c>
      <c r="F7" s="14" t="n">
        <v>41425</v>
      </c>
    </row>
    <row r="8">
      <c r="A8" s="5" t="inlineStr">
        <is>
          <t>Total liabilities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</row>
    <row r="9">
      <c r="A9" s="5" t="inlineStr">
        <is>
          <t>Paid-in capital and grants</t>
        </is>
      </c>
      <c r="B9" s="6" t="n">
        <v>848</v>
      </c>
      <c r="C9" s="6" t="n">
        <v>2848</v>
      </c>
      <c r="D9" s="6" t="n">
        <v>7848</v>
      </c>
      <c r="E9" s="6" t="n">
        <v>7848</v>
      </c>
      <c r="F9" s="6" t="n">
        <v>7848</v>
      </c>
    </row>
    <row r="10">
      <c r="A10" s="7" t="inlineStr">
        <is>
          <t>Retained earnings (deficit)</t>
        </is>
      </c>
      <c r="B10" s="8" t="n">
        <v>-773</v>
      </c>
      <c r="C10" s="8" t="n">
        <v>-923</v>
      </c>
      <c r="D10" s="8" t="n">
        <v>2577</v>
      </c>
      <c r="E10" s="8" t="n">
        <v>12077</v>
      </c>
      <c r="F10" s="8" t="n">
        <v>33577</v>
      </c>
    </row>
    <row r="11">
      <c r="A11" s="7" t="inlineStr">
        <is>
          <t>Total equity</t>
        </is>
      </c>
      <c r="B11" s="8" t="n">
        <v>75</v>
      </c>
      <c r="C11" s="8" t="n">
        <v>1925</v>
      </c>
      <c r="D11" s="8" t="n">
        <v>10425</v>
      </c>
      <c r="E11" s="8" t="n">
        <v>19925</v>
      </c>
      <c r="F11" s="8" t="n">
        <v>41425</v>
      </c>
    </row>
    <row r="12">
      <c r="A12" s="13" t="inlineStr">
        <is>
          <t>Total liabilities and equity</t>
        </is>
      </c>
      <c r="B12" s="14" t="n">
        <v>75</v>
      </c>
      <c r="C12" s="14" t="n">
        <v>1925</v>
      </c>
      <c r="D12" s="14" t="n">
        <v>10425</v>
      </c>
      <c r="E12" s="14" t="n">
        <v>19925</v>
      </c>
      <c r="F12" s="14" t="n">
        <v>41425</v>
      </c>
    </row>
    <row r="13">
      <c r="A13" s="18" t="inlineStr">
        <is>
          <t>Balance check</t>
        </is>
      </c>
      <c r="B13" s="19" t="n">
        <v>0</v>
      </c>
      <c r="C13" s="19" t="n">
        <v>0</v>
      </c>
      <c r="D13" s="19" t="n">
        <v>0</v>
      </c>
      <c r="E13" s="19" t="n">
        <v>0</v>
      </c>
      <c r="F13" s="19" t="n">
        <v>0</v>
      </c>
    </row>
    <row r="15">
      <c r="A15" s="20" t="inlineStr">
        <is>
          <t>Paid-in capital = $248K grant + $100K gener8tor + $500K pre-seed + $2.0M (2027) + $5.0M (2028). Deck's cumulative capital ask ($7.75M) excludes the gener8tor.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0" t="inlineStr">
        <is>
          <t>Ambient Intelligence Inc. — Cash Flow</t>
        </is>
      </c>
    </row>
    <row r="2">
      <c r="A2" s="11" t="inlineStr">
        <is>
          <t>USD thousands</t>
        </is>
      </c>
    </row>
    <row r="4">
      <c r="A4" s="3" t="n"/>
      <c r="B4" s="12" t="n">
        <v>2026</v>
      </c>
      <c r="C4" s="12" t="n">
        <v>2027</v>
      </c>
      <c r="D4" s="12" t="n">
        <v>2028</v>
      </c>
      <c r="E4" s="12" t="n">
        <v>2029</v>
      </c>
      <c r="F4" s="12" t="n">
        <v>2030</v>
      </c>
    </row>
    <row r="5">
      <c r="A5" s="5" t="inlineStr">
        <is>
          <t>Net income (loss)</t>
        </is>
      </c>
      <c r="B5" s="6" t="n">
        <v>-525</v>
      </c>
      <c r="C5" s="6" t="n">
        <v>-150</v>
      </c>
      <c r="D5" s="6" t="n">
        <v>3500</v>
      </c>
      <c r="E5" s="6" t="n">
        <v>9500</v>
      </c>
      <c r="F5" s="6" t="n">
        <v>21500</v>
      </c>
    </row>
    <row r="6">
      <c r="A6" s="7" t="inlineStr">
        <is>
          <t>Cash flow from operations</t>
        </is>
      </c>
      <c r="B6" s="8" t="n">
        <v>-525</v>
      </c>
      <c r="C6" s="8" t="n">
        <v>-150</v>
      </c>
      <c r="D6" s="8" t="n">
        <v>3500</v>
      </c>
      <c r="E6" s="8" t="n">
        <v>9500</v>
      </c>
      <c r="F6" s="8" t="n">
        <v>21500</v>
      </c>
    </row>
    <row r="7">
      <c r="A7" s="5" t="inlineStr">
        <is>
          <t>Investing (CapEx + working capital)</t>
        </is>
      </c>
      <c r="B7" s="6" t="n">
        <v>-100</v>
      </c>
      <c r="C7" s="6" t="n">
        <v>-400</v>
      </c>
      <c r="D7" s="6" t="n">
        <v>-1000</v>
      </c>
      <c r="E7" s="6" t="n">
        <v>-1500</v>
      </c>
      <c r="F7" s="6" t="n">
        <v>-2000</v>
      </c>
    </row>
    <row r="8">
      <c r="A8" s="5" t="inlineStr">
        <is>
          <t>Financing (pre-seed + follow-on rounds)</t>
        </is>
      </c>
      <c r="B8" s="6" t="n">
        <v>500</v>
      </c>
      <c r="C8" s="6" t="n">
        <v>2000</v>
      </c>
      <c r="D8" s="6" t="n">
        <v>5000</v>
      </c>
      <c r="E8" s="6" t="n">
        <v>0</v>
      </c>
      <c r="F8" s="6" t="n">
        <v>0</v>
      </c>
    </row>
    <row r="9">
      <c r="A9" s="7" t="inlineStr">
        <is>
          <t>Net change in cash</t>
        </is>
      </c>
      <c r="B9" s="8" t="n">
        <v>-125</v>
      </c>
      <c r="C9" s="8" t="n">
        <v>1450</v>
      </c>
      <c r="D9" s="8" t="n">
        <v>7500</v>
      </c>
      <c r="E9" s="8" t="n">
        <v>8000</v>
      </c>
      <c r="F9" s="8" t="n">
        <v>19500</v>
      </c>
    </row>
    <row r="10">
      <c r="A10" s="5" t="inlineStr">
        <is>
          <t>Beginning cash</t>
        </is>
      </c>
      <c r="B10" s="6" t="n">
        <v>100</v>
      </c>
      <c r="C10" s="6" t="n">
        <v>-25</v>
      </c>
      <c r="D10" s="6" t="n">
        <v>1425</v>
      </c>
      <c r="E10" s="6" t="n">
        <v>8925</v>
      </c>
      <c r="F10" s="6" t="n">
        <v>16925</v>
      </c>
    </row>
    <row r="11">
      <c r="A11" s="21" t="inlineStr">
        <is>
          <t>Ending cash</t>
        </is>
      </c>
      <c r="B11" s="22" t="n">
        <v>-25</v>
      </c>
      <c r="C11" s="22" t="n">
        <v>1425</v>
      </c>
      <c r="D11" s="22" t="n">
        <v>8925</v>
      </c>
      <c r="E11" s="22" t="n">
        <v>16925</v>
      </c>
      <c r="F11" s="22" t="n">
        <v>36425</v>
      </c>
    </row>
    <row r="13">
      <c r="A13" s="20" t="inlineStr">
        <is>
          <t>Beginning cash reflects the $100K gener8tor MSP investment; grants offset pre-2026 losses. Follow-on rounds: $2.0M (2027), $5.0M (2028).</t>
        </is>
      </c>
    </row>
    <row r="14">
      <c r="A14" s="20" t="inlineStr">
        <is>
          <t>FY2026 ends ~break-even (-$25K): $500K pre-seed + $100K gener8tor vs. $525K loss + $100K CapEx — a timing bridge to the 2027 round.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4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</cols>
  <sheetData>
    <row r="1">
      <c r="A1" s="33" t="inlineStr">
        <is>
          <t>KPI Dashboard &amp; Unit Economics</t>
        </is>
      </c>
    </row>
    <row r="2">
      <c r="A2" s="11" t="inlineStr">
        <is>
          <t>Frameworks: a16z SaaS metrics · Rule of 40 · Burn multiple (Craft/Sacks)</t>
        </is>
      </c>
    </row>
    <row r="4">
      <c r="A4" s="34" t="inlineStr">
        <is>
          <t>Metric</t>
        </is>
      </c>
      <c r="B4" s="35" t="n">
        <v>2026</v>
      </c>
      <c r="C4" s="35" t="n">
        <v>2027</v>
      </c>
      <c r="D4" s="35" t="n">
        <v>2028</v>
      </c>
      <c r="E4" s="35" t="n">
        <v>2029</v>
      </c>
      <c r="F4" s="35" t="n">
        <v>2030</v>
      </c>
    </row>
    <row r="5">
      <c r="A5" s="13" t="inlineStr">
        <is>
          <t>GROWTH</t>
        </is>
      </c>
    </row>
    <row r="6">
      <c r="A6" s="36" t="inlineStr">
        <is>
          <t xml:space="preserve">   Revenue / ARR</t>
        </is>
      </c>
      <c r="B6" s="24" t="n">
        <v>500</v>
      </c>
      <c r="C6" s="24" t="n">
        <v>3000</v>
      </c>
      <c r="D6" s="24" t="n">
        <v>10000</v>
      </c>
      <c r="E6" s="24" t="n">
        <v>25000</v>
      </c>
      <c r="F6" s="24" t="n">
        <v>50000</v>
      </c>
    </row>
    <row r="7">
      <c r="A7" s="36" t="inlineStr">
        <is>
          <t xml:space="preserve">   ARR growth %</t>
        </is>
      </c>
      <c r="C7" s="15" t="n">
        <v>5</v>
      </c>
      <c r="D7" s="15" t="n">
        <v>2.3333</v>
      </c>
      <c r="E7" s="15" t="n">
        <v>1.5</v>
      </c>
      <c r="F7" s="15" t="n">
        <v>1</v>
      </c>
    </row>
    <row r="8">
      <c r="A8" s="36" t="inlineStr">
        <is>
          <t xml:space="preserve">   Ending residents</t>
        </is>
      </c>
      <c r="B8" s="39" t="n">
        <v>421</v>
      </c>
      <c r="C8" s="39" t="n">
        <v>2525</v>
      </c>
      <c r="D8" s="39" t="n">
        <v>8418</v>
      </c>
      <c r="E8" s="39" t="n">
        <v>21044</v>
      </c>
      <c r="F8" s="39" t="n">
        <v>42088</v>
      </c>
    </row>
    <row r="9">
      <c r="A9" s="13" t="inlineStr">
        <is>
          <t>PROFITABILITY</t>
        </is>
      </c>
    </row>
    <row r="10">
      <c r="A10" s="36" t="inlineStr">
        <is>
          <t xml:space="preserve">   Gross margin %</t>
        </is>
      </c>
      <c r="B10" s="15" t="n">
        <v>0.8</v>
      </c>
      <c r="C10" s="15" t="n">
        <v>0.85</v>
      </c>
      <c r="D10" s="15" t="n">
        <v>0.9</v>
      </c>
      <c r="E10" s="15" t="n">
        <v>0.9</v>
      </c>
      <c r="F10" s="15" t="n">
        <v>0.9</v>
      </c>
    </row>
    <row r="11">
      <c r="A11" s="36" t="inlineStr">
        <is>
          <t xml:space="preserve">   Net income</t>
        </is>
      </c>
      <c r="B11" s="24" t="n">
        <v>-525</v>
      </c>
      <c r="C11" s="24" t="n">
        <v>-150</v>
      </c>
      <c r="D11" s="24" t="n">
        <v>3500</v>
      </c>
      <c r="E11" s="24" t="n">
        <v>9500</v>
      </c>
      <c r="F11" s="24" t="n">
        <v>21500</v>
      </c>
    </row>
    <row r="12">
      <c r="A12" s="36" t="inlineStr">
        <is>
          <t xml:space="preserve">   Net income margin %</t>
        </is>
      </c>
      <c r="B12" s="15" t="n">
        <v>-1.05</v>
      </c>
      <c r="C12" s="15" t="n">
        <v>-0.05</v>
      </c>
      <c r="D12" s="15" t="n">
        <v>0.35</v>
      </c>
      <c r="E12" s="15" t="n">
        <v>0.38</v>
      </c>
      <c r="F12" s="15" t="n">
        <v>0.43</v>
      </c>
    </row>
    <row r="13">
      <c r="A13" s="36" t="inlineStr">
        <is>
          <t xml:space="preserve">   Rule of 40 (growth % + net margin %)</t>
        </is>
      </c>
      <c r="C13" s="15" t="n">
        <v>4.95</v>
      </c>
      <c r="D13" s="15" t="n">
        <v>2.6833</v>
      </c>
      <c r="E13" s="15" t="n">
        <v>1.88</v>
      </c>
      <c r="F13" s="15" t="n">
        <v>1.43</v>
      </c>
    </row>
    <row r="14">
      <c r="A14" s="13" t="inlineStr">
        <is>
          <t>EFFICIENCY &amp; BURN</t>
        </is>
      </c>
    </row>
    <row r="15">
      <c r="A15" s="36" t="inlineStr">
        <is>
          <t xml:space="preserve">   Free cash flow (CFO + investing)</t>
        </is>
      </c>
      <c r="B15" s="24" t="n">
        <v>-625</v>
      </c>
      <c r="C15" s="24" t="n">
        <v>-550</v>
      </c>
      <c r="D15" s="24" t="n">
        <v>2500</v>
      </c>
      <c r="E15" s="24" t="n">
        <v>8000</v>
      </c>
      <c r="F15" s="24" t="n">
        <v>19500</v>
      </c>
    </row>
    <row r="16">
      <c r="A16" s="36" t="inlineStr">
        <is>
          <t xml:space="preserve">   Net burn</t>
        </is>
      </c>
      <c r="B16" s="24" t="n">
        <v>625</v>
      </c>
      <c r="C16" s="24" t="n">
        <v>550</v>
      </c>
      <c r="D16" s="24" t="n">
        <v>0</v>
      </c>
      <c r="E16" s="24" t="n">
        <v>0</v>
      </c>
      <c r="F16" s="24" t="n">
        <v>0</v>
      </c>
    </row>
    <row r="17">
      <c r="A17" s="36" t="inlineStr">
        <is>
          <t xml:space="preserve">   Burn multiple (net burn ÷ net new ARR)</t>
        </is>
      </c>
      <c r="B17" s="41" t="n">
        <v>1.25</v>
      </c>
      <c r="C17" s="41" t="n">
        <v>0.22</v>
      </c>
    </row>
    <row r="18">
      <c r="A18" s="36" t="inlineStr">
        <is>
          <t xml:space="preserve">   Ending cash</t>
        </is>
      </c>
      <c r="B18" s="24" t="n">
        <v>-25</v>
      </c>
      <c r="C18" s="24" t="n">
        <v>1425</v>
      </c>
      <c r="D18" s="24" t="n">
        <v>8925</v>
      </c>
      <c r="E18" s="24" t="n">
        <v>16925</v>
      </c>
      <c r="F18" s="24" t="n">
        <v>36425</v>
      </c>
    </row>
    <row r="20">
      <c r="A20" s="13" t="inlineStr">
        <is>
          <t>UNIT ECONOMICS (per resident)</t>
        </is>
      </c>
    </row>
    <row r="21">
      <c r="A21" s="36" t="inlineStr">
        <is>
          <t xml:space="preserve">   Software ARPU / year</t>
        </is>
      </c>
      <c r="B21" s="37" t="n">
        <v>1188</v>
      </c>
    </row>
    <row r="22">
      <c r="A22" s="36" t="inlineStr">
        <is>
          <t xml:space="preserve">   Reimbursement-inclusive ARPU (at scale)</t>
        </is>
      </c>
      <c r="B22" s="37" t="n">
        <v>3036</v>
      </c>
    </row>
    <row r="23">
      <c r="A23" s="36" t="inlineStr">
        <is>
          <t xml:space="preserve">   Gross margin at scale</t>
        </is>
      </c>
      <c r="B23" s="15" t="n">
        <v>0.9</v>
      </c>
    </row>
    <row r="24">
      <c r="A24" s="36" t="inlineStr">
        <is>
          <t xml:space="preserve">   Gross profit / resident / year (at scale)</t>
        </is>
      </c>
      <c r="B24" s="37" t="n">
        <v>1069</v>
      </c>
    </row>
    <row r="25">
      <c r="A25" s="36" t="inlineStr">
        <is>
          <t xml:space="preserve">   Contract term (years)</t>
        </is>
      </c>
      <c r="B25" s="38" t="n">
        <v>5</v>
      </c>
    </row>
    <row r="26">
      <c r="A26" s="42" t="inlineStr">
        <is>
          <t xml:space="preserve">   LTV — software (ARPU × GM × term)</t>
        </is>
      </c>
      <c r="B26" s="43" t="n">
        <v>5346</v>
      </c>
    </row>
    <row r="27">
      <c r="A27" s="36" t="inlineStr">
        <is>
          <t xml:space="preserve">   LTV — reimbursement-inclusive</t>
        </is>
      </c>
      <c r="B27" s="37" t="n">
        <v>13662</v>
      </c>
    </row>
    <row r="28">
      <c r="A28" s="36" t="inlineStr">
        <is>
          <t xml:space="preserve">   CAC / resident (assumption — refine)</t>
        </is>
      </c>
      <c r="B28" s="37" t="n">
        <v>300</v>
      </c>
    </row>
    <row r="29">
      <c r="A29" s="42" t="inlineStr">
        <is>
          <t xml:space="preserve">   LTV : CAC (software)</t>
        </is>
      </c>
      <c r="B29" s="44" t="n">
        <v>17.8</v>
      </c>
    </row>
    <row r="30">
      <c r="A30" s="36" t="inlineStr">
        <is>
          <t xml:space="preserve">   CAC payback (months)</t>
        </is>
      </c>
      <c r="B30" s="45" t="n">
        <v>3.4</v>
      </c>
    </row>
    <row r="32">
      <c r="A32" s="51" t="inlineStr">
        <is>
          <t>Rule of 40 = revenue growth % + net income margin % (net margin ≈ FCF margin at scale; captures CapEx per Bessemer's hardware guidance). Burn multiple = net burn ÷ net new ARR (Craft Ventures / D. Sacks): &lt;1.0 amazing, 1.0–1.5x great. LTV uses the 5-yr contract term × gross margin (conservative vs. the churn-based a16z formula). CAC is a placeholder pending actual sales spend per resident. See the 'Benchmarks &amp; Sources' tab for cited thresholds and how Ambient compares.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34" customWidth="1" min="3" max="3"/>
    <col width="24" customWidth="1" min="4" max="4"/>
  </cols>
  <sheetData>
    <row r="1">
      <c r="A1" s="33" t="inlineStr">
        <is>
          <t>Benchmarks &amp; Sources</t>
        </is>
      </c>
    </row>
    <row r="2">
      <c r="A2" s="11" t="inlineStr">
        <is>
          <t>How Ambient's unit economics compare to canonical venture benchmarks</t>
        </is>
      </c>
    </row>
    <row r="4">
      <c r="A4" s="52" t="inlineStr">
        <is>
          <t>Metric</t>
        </is>
      </c>
      <c r="B4" s="52" t="inlineStr">
        <is>
          <t>Ambient</t>
        </is>
      </c>
      <c r="C4" s="52" t="inlineStr">
        <is>
          <t>Healthy benchmark</t>
        </is>
      </c>
      <c r="D4" s="52" t="inlineStr">
        <is>
          <t>Framework / source</t>
        </is>
      </c>
    </row>
    <row r="5">
      <c r="A5" s="13" t="inlineStr">
        <is>
          <t>Revenue / ARR growth</t>
        </is>
      </c>
      <c r="B5" s="53" t="inlineStr">
        <is>
          <t>100–500% (early)</t>
        </is>
      </c>
      <c r="C5" s="54" t="inlineStr">
        <is>
          <t>Median ~25% YoY; best-in-class ~3x</t>
        </is>
      </c>
      <c r="D5" s="55" t="inlineStr">
        <is>
          <t>SaaS Capital 2025</t>
        </is>
      </c>
    </row>
    <row r="6">
      <c r="A6" s="13" t="inlineStr">
        <is>
          <t>Gross margin (at scale)</t>
        </is>
      </c>
      <c r="B6" s="53" t="inlineStr">
        <is>
          <t>90%</t>
        </is>
      </c>
      <c r="C6" s="54" t="inlineStr">
        <is>
          <t>75%+ (software); device off-B/S</t>
        </is>
      </c>
      <c r="D6" s="55" t="inlineStr">
        <is>
          <t>Bessemer · a16z</t>
        </is>
      </c>
    </row>
    <row r="7">
      <c r="A7" s="13" t="inlineStr">
        <is>
          <t>Rule of 40</t>
        </is>
      </c>
      <c r="B7" s="53" t="inlineStr">
        <is>
          <t>143–495%</t>
        </is>
      </c>
      <c r="C7" s="54" t="inlineStr">
        <is>
          <t>≥ 40%</t>
        </is>
      </c>
      <c r="D7" s="55" t="inlineStr">
        <is>
          <t>Brad Feld · Bessemer</t>
        </is>
      </c>
    </row>
    <row r="8">
      <c r="A8" s="13" t="inlineStr">
        <is>
          <t>Burn multiple</t>
        </is>
      </c>
      <c r="B8" s="53" t="inlineStr">
        <is>
          <t>0.22–1.25x</t>
        </is>
      </c>
      <c r="C8" s="54" t="inlineStr">
        <is>
          <t>&lt;1.0 amazing · &lt;1.5x great</t>
        </is>
      </c>
      <c r="D8" s="55" t="inlineStr">
        <is>
          <t>D. Sacks (Craft Ventures)</t>
        </is>
      </c>
    </row>
    <row r="9">
      <c r="A9" s="13" t="inlineStr">
        <is>
          <t>LTV : CAC</t>
        </is>
      </c>
      <c r="B9" s="53" t="inlineStr">
        <is>
          <t>17.8x *</t>
        </is>
      </c>
      <c r="C9" s="54" t="inlineStr">
        <is>
          <t>≥ 3:1</t>
        </is>
      </c>
      <c r="D9" s="55" t="inlineStr">
        <is>
          <t>a16z</t>
        </is>
      </c>
    </row>
    <row r="10">
      <c r="A10" s="13" t="inlineStr">
        <is>
          <t>CAC payback</t>
        </is>
      </c>
      <c r="B10" s="53" t="inlineStr">
        <is>
          <t>3.4 mo *</t>
        </is>
      </c>
      <c r="C10" s="54" t="inlineStr">
        <is>
          <t>&lt; 12 months</t>
        </is>
      </c>
      <c r="D10" s="55" t="inlineStr">
        <is>
          <t>Bessemer (Scaling to $100M)</t>
        </is>
      </c>
    </row>
    <row r="11">
      <c r="A11" s="13" t="inlineStr">
        <is>
          <t>Net revenue retention</t>
        </is>
      </c>
      <c r="B11" s="53" t="inlineStr">
        <is>
          <t>5-yr contracts, &lt;5% churn (target &gt;100%)</t>
        </is>
      </c>
      <c r="C11" s="54" t="inlineStr">
        <is>
          <t>&gt;100%; 110%+ elite</t>
        </is>
      </c>
      <c r="D11" s="55" t="inlineStr">
        <is>
          <t>Bessemer Cloud Metrics</t>
        </is>
      </c>
    </row>
    <row r="12">
      <c r="A12" s="13" t="inlineStr">
        <is>
          <t>Cash-flow positive</t>
        </is>
      </c>
      <c r="B12" s="53" t="inlineStr">
        <is>
          <t>2028</t>
        </is>
      </c>
      <c r="C12" s="54" t="inlineStr">
        <is>
          <t>Clear default-alive path</t>
        </is>
      </c>
      <c r="D12" s="55" t="inlineStr">
        <is>
          <t>Y Combinator (K. Nathoo)</t>
        </is>
      </c>
    </row>
    <row r="13">
      <c r="A13" s="13" t="inlineStr">
        <is>
          <t>Capital to breakeven</t>
        </is>
      </c>
      <c r="B13" s="53" t="inlineStr">
        <is>
          <t>~$1.4M</t>
        </is>
      </c>
      <c r="C13" s="54" t="inlineStr">
        <is>
          <t>Efficient path to FCF+</t>
        </is>
      </c>
      <c r="D13" s="55" t="inlineStr">
        <is>
          <t>—</t>
        </is>
      </c>
    </row>
    <row r="14">
      <c r="A14" s="13" t="inlineStr">
        <is>
          <t>Runway (post-raise)</t>
        </is>
      </c>
      <c r="B14" s="53" t="inlineStr">
        <is>
          <t>18–24 mo target</t>
        </is>
      </c>
      <c r="C14" s="54" t="inlineStr">
        <is>
          <t>18–24 months</t>
        </is>
      </c>
      <c r="D14" s="55" t="inlineStr">
        <is>
          <t>YC · Bessemer</t>
        </is>
      </c>
    </row>
    <row r="16">
      <c r="A16" s="51" t="inlineStr">
        <is>
          <t>* LTV:CAC and CAC payback depend on the CAC assumption ($300/resident) — validate with actual sales spend per acquired resident before external use.</t>
        </is>
      </c>
    </row>
    <row r="19">
      <c r="A19" s="28" t="inlineStr">
        <is>
          <t>Frameworks &amp; references</t>
        </is>
      </c>
    </row>
    <row r="20">
      <c r="A20" s="56" t="inlineStr">
        <is>
          <t>Framework</t>
        </is>
      </c>
      <c r="B20" s="56" t="inlineStr">
        <is>
          <t>Defines</t>
        </is>
      </c>
      <c r="C20" s="56" t="inlineStr">
        <is>
          <t>Reference</t>
        </is>
      </c>
    </row>
    <row r="21">
      <c r="A21" s="55" t="inlineStr">
        <is>
          <t>a16z — 16 Startup Metrics</t>
        </is>
      </c>
      <c r="B21" s="55" t="inlineStr">
        <is>
          <t>ARR/MRR, CAC, LTV, gross margin, burn</t>
        </is>
      </c>
      <c r="C21" s="57" t="inlineStr">
        <is>
          <t>https://a16z.com/16-startup-metrics/</t>
        </is>
      </c>
    </row>
    <row r="22">
      <c r="A22" s="55" t="inlineStr">
        <is>
          <t>a16z — Why Investors Care About LTV:CAC</t>
        </is>
      </c>
      <c r="B22" s="55" t="inlineStr">
        <is>
          <t>LTV:CAC ≥ 3:1, paid vs blended CAC</t>
        </is>
      </c>
      <c r="C22" s="57" t="inlineStr">
        <is>
          <t>https://a16z.com/why-do-investors-care-so-much-about-ltvcac/</t>
        </is>
      </c>
    </row>
    <row r="23">
      <c r="A23" s="55" t="inlineStr">
        <is>
          <t>a16z — Moats Before (Gross) Margins</t>
        </is>
      </c>
      <c r="B23" s="55" t="inlineStr">
        <is>
          <t>Hardware/HaaS margin, contribution margin</t>
        </is>
      </c>
      <c r="C23" s="57" t="inlineStr">
        <is>
          <t>https://a16z.com/moats-before-gross-margins/</t>
        </is>
      </c>
    </row>
    <row r="24">
      <c r="A24" s="55" t="inlineStr">
        <is>
          <t>Bessemer (BVP) — Cloud Computing Metrics</t>
        </is>
      </c>
      <c r="B24" s="55" t="inlineStr">
        <is>
          <t>CMRR, NRR, churn, CAC payback</t>
        </is>
      </c>
      <c r="C24" s="57" t="inlineStr">
        <is>
          <t>https://www.bvp.com/atlas/cloud-computing-metrics</t>
        </is>
      </c>
    </row>
    <row r="25">
      <c r="A25" s="55" t="inlineStr">
        <is>
          <t>Bessemer (BVP) — State of the Cloud 2023</t>
        </is>
      </c>
      <c r="B25" s="55" t="inlineStr">
        <is>
          <t>Rule of 40 / efficiency, burn multiple</t>
        </is>
      </c>
      <c r="C25" s="57" t="inlineStr">
        <is>
          <t>https://www.bvp.com/atlas/state-of-the-cloud-2023</t>
        </is>
      </c>
    </row>
    <row r="26">
      <c r="A26" s="55" t="inlineStr">
        <is>
          <t>David Sacks (Craft Ventures) — The Burn Multiple</t>
        </is>
      </c>
      <c r="B26" s="55" t="inlineStr">
        <is>
          <t>Net burn ÷ net new ARR, rating bands</t>
        </is>
      </c>
      <c r="C26" s="57" t="inlineStr">
        <is>
          <t>https://sacks.substack.com/p/the-burn-multiple-51a7e43cb200</t>
        </is>
      </c>
    </row>
    <row r="27">
      <c r="A27" s="55" t="inlineStr">
        <is>
          <t>Rule of 40 (Brad Feld)</t>
        </is>
      </c>
      <c r="B27" s="55" t="inlineStr">
        <is>
          <t>Growth % + profit margin % ≥ 40%</t>
        </is>
      </c>
      <c r="C27" s="57" t="inlineStr">
        <is>
          <t>https://www.wallstreetprep.com/knowledge/rule-of-40/</t>
        </is>
      </c>
    </row>
    <row r="28">
      <c r="A28" s="55" t="inlineStr">
        <is>
          <t>Y Combinator — Managing Startup Finances</t>
        </is>
      </c>
      <c r="B28" s="55" t="inlineStr">
        <is>
          <t>Default-alive, burn rate, runway</t>
        </is>
      </c>
      <c r="C28" s="57" t="inlineStr">
        <is>
          <t>https://www.ycombinator.com/library/8I-managing-startup-finances</t>
        </is>
      </c>
    </row>
    <row r="29">
      <c r="A29" s="55" t="inlineStr">
        <is>
          <t>SaaS Capital — 2025 Growth Benchmarks</t>
        </is>
      </c>
      <c r="B29" s="55" t="inlineStr">
        <is>
          <t>Private SaaS growth medians</t>
        </is>
      </c>
      <c r="C29" s="57" t="inlineStr">
        <is>
          <t>https://www.saas-capital.com/research/private-saas-company-growth-rate-benchmarks/</t>
        </is>
      </c>
    </row>
    <row r="31">
      <c r="A31" s="51" t="inlineStr">
        <is>
          <t>Threshold benchmarks are canonical venture standards; year-specific medians (growth, CAC payback) reset annually — confirm against the current-year Bessemer State of the Cloud, OpenView/High Alpha, and SaaS Capital reports before external publication.</t>
        </is>
      </c>
    </row>
  </sheetData>
  <hyperlinks>
    <hyperlink xmlns:r="http://schemas.openxmlformats.org/officeDocument/2006/relationships" ref="C21" r:id="rId1"/>
    <hyperlink xmlns:r="http://schemas.openxmlformats.org/officeDocument/2006/relationships" ref="C22" r:id="rId2"/>
    <hyperlink xmlns:r="http://schemas.openxmlformats.org/officeDocument/2006/relationships" ref="C23" r:id="rId3"/>
    <hyperlink xmlns:r="http://schemas.openxmlformats.org/officeDocument/2006/relationships" ref="C24" r:id="rId4"/>
    <hyperlink xmlns:r="http://schemas.openxmlformats.org/officeDocument/2006/relationships" ref="C25" r:id="rId5"/>
    <hyperlink xmlns:r="http://schemas.openxmlformats.org/officeDocument/2006/relationships" ref="C26" r:id="rId6"/>
    <hyperlink xmlns:r="http://schemas.openxmlformats.org/officeDocument/2006/relationships" ref="C27" r:id="rId7"/>
    <hyperlink xmlns:r="http://schemas.openxmlformats.org/officeDocument/2006/relationships" ref="C28" r:id="rId8"/>
    <hyperlink xmlns:r="http://schemas.openxmlformats.org/officeDocument/2006/relationships" ref="C29" r:id="rId9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48" customWidth="1" min="4" max="4"/>
  </cols>
  <sheetData>
    <row r="1">
      <c r="A1" s="33" t="inlineStr">
        <is>
          <t>Use of Funds</t>
        </is>
      </c>
    </row>
    <row r="2">
      <c r="A2" s="11" t="inlineStr">
        <is>
          <t>USD thousands</t>
        </is>
      </c>
    </row>
    <row r="4">
      <c r="A4" s="28" t="inlineStr">
        <is>
          <t>Pre-seed — $500K (current raise)</t>
        </is>
      </c>
    </row>
    <row r="5">
      <c r="A5" s="34" t="inlineStr">
        <is>
          <t>Category</t>
        </is>
      </c>
      <c r="B5" s="35" t="inlineStr">
        <is>
          <t>Amount</t>
        </is>
      </c>
      <c r="C5" s="35" t="inlineStr">
        <is>
          <t>% of round</t>
        </is>
      </c>
    </row>
    <row r="6">
      <c r="A6" s="36" t="inlineStr">
        <is>
          <t>AI &amp; product</t>
        </is>
      </c>
      <c r="B6" s="24" t="n">
        <v>200</v>
      </c>
      <c r="C6" s="15" t="n">
        <v>0.4</v>
      </c>
    </row>
    <row r="7">
      <c r="A7" s="36" t="inlineStr">
        <is>
          <t>Clinical &amp; regulatory</t>
        </is>
      </c>
      <c r="B7" s="24" t="n">
        <v>150</v>
      </c>
      <c r="C7" s="15" t="n">
        <v>0.3</v>
      </c>
    </row>
    <row r="8">
      <c r="A8" s="36" t="inlineStr">
        <is>
          <t>Go-to-market</t>
        </is>
      </c>
      <c r="B8" s="24" t="n">
        <v>100</v>
      </c>
      <c r="C8" s="15" t="n">
        <v>0.2</v>
      </c>
    </row>
    <row r="9">
      <c r="A9" s="36" t="inlineStr">
        <is>
          <t>Operations</t>
        </is>
      </c>
      <c r="B9" s="24" t="n">
        <v>50</v>
      </c>
      <c r="C9" s="15" t="n">
        <v>0.1</v>
      </c>
    </row>
    <row r="10">
      <c r="A10" s="13" t="inlineStr">
        <is>
          <t>Total pre-seed</t>
        </is>
      </c>
      <c r="B10" s="46" t="n">
        <v>500</v>
      </c>
      <c r="C10" s="47" t="n">
        <v>1</v>
      </c>
    </row>
    <row r="12">
      <c r="A12" s="28" t="inlineStr">
        <is>
          <t>Follow-on rounds</t>
        </is>
      </c>
    </row>
    <row r="13">
      <c r="A13" s="34" t="inlineStr">
        <is>
          <t>Round</t>
        </is>
      </c>
      <c r="B13" s="35" t="inlineStr">
        <is>
          <t>Amount</t>
        </is>
      </c>
      <c r="C13" s="35" t="inlineStr">
        <is>
          <t>Year</t>
        </is>
      </c>
    </row>
    <row r="14">
      <c r="A14" s="36" t="inlineStr">
        <is>
          <t>Seed (follow-on)</t>
        </is>
      </c>
      <c r="B14" s="24" t="n">
        <v>2000</v>
      </c>
      <c r="C14" s="38" t="n">
        <v>2027</v>
      </c>
      <c r="D14" s="20" t="inlineStr">
        <is>
          <t>Clinical validation, FDA Class II work, device inventory</t>
        </is>
      </c>
    </row>
    <row r="15">
      <c r="A15" s="36" t="inlineStr">
        <is>
          <t>Series A</t>
        </is>
      </c>
      <c r="B15" s="24" t="n">
        <v>5000</v>
      </c>
      <c r="C15" s="38" t="n">
        <v>2028</v>
      </c>
      <c r="D15" s="20" t="inlineStr">
        <is>
          <t>Multi-site sales expansion, scale-up</t>
        </is>
      </c>
    </row>
    <row r="17">
      <c r="A17" s="13" t="inlineStr">
        <is>
          <t>Cumulative capital plan</t>
        </is>
      </c>
      <c r="B17" s="48" t="n">
        <v>7500</v>
      </c>
    </row>
    <row r="18">
      <c r="A18" s="30" t="inlineStr">
        <is>
          <t>Total incl. $248K grant + $100K gener8tor = $7.85M; deck ‘cumulative required capital’ ($7.75M) is the raise ask.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2026-07-09T06:55:01Z</dcterms:created>
  <dcterms:modified xmlns:dcterms="http://purl.org/dc/terms/" xmlns:xsi="http://www.w3.org/2001/XMLSchema-instance" xsi:type="dcterms:W3CDTF">2026-07-20T05:31:08Z</dcterms:modified>
</cp:coreProperties>
</file>